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C6F" lockStructure="1"/>
  <bookViews>
    <workbookView xWindow="10290" yWindow="180" windowWidth="14625" windowHeight="12060"/>
  </bookViews>
  <sheets>
    <sheet name="ALL (記錄)" sheetId="6" r:id="rId1"/>
    <sheet name="chart" sheetId="3" state="hidden" r:id="rId2"/>
  </sheets>
  <definedNames>
    <definedName name="_xlnm._FilterDatabase" localSheetId="0" hidden="1">'ALL (記錄)'!$A$6:$X$85</definedName>
    <definedName name="_xlnm.Print_Titles" localSheetId="0">'ALL (記錄)'!$A:$H,'ALL (記錄)'!$1:$5</definedName>
  </definedNames>
  <calcPr calcId="145621" fullCalcOnLoad="1"/>
</workbook>
</file>

<file path=xl/calcChain.xml><?xml version="1.0" encoding="utf-8"?>
<calcChain xmlns="http://schemas.openxmlformats.org/spreadsheetml/2006/main">
  <c r="M85" i="6" l="1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W85" i="6"/>
  <c r="X85" i="6"/>
  <c r="W84" i="6"/>
  <c r="X84" i="6"/>
  <c r="W83" i="6"/>
  <c r="X83" i="6"/>
  <c r="W82" i="6"/>
  <c r="X82" i="6"/>
  <c r="W81" i="6"/>
  <c r="X81" i="6"/>
  <c r="W80" i="6"/>
  <c r="X80" i="6"/>
  <c r="W79" i="6"/>
  <c r="X79" i="6"/>
  <c r="W78" i="6"/>
  <c r="X78" i="6"/>
  <c r="W77" i="6"/>
  <c r="X77" i="6"/>
  <c r="W76" i="6"/>
  <c r="X76" i="6"/>
  <c r="W75" i="6"/>
  <c r="X75" i="6"/>
  <c r="W74" i="6"/>
  <c r="X74" i="6"/>
  <c r="W73" i="6"/>
  <c r="X73" i="6"/>
  <c r="W72" i="6"/>
  <c r="X72" i="6"/>
  <c r="W71" i="6"/>
  <c r="X71" i="6"/>
  <c r="W70" i="6"/>
  <c r="X70" i="6"/>
  <c r="W69" i="6"/>
  <c r="X69" i="6"/>
  <c r="W68" i="6"/>
  <c r="X68" i="6"/>
  <c r="W67" i="6"/>
  <c r="X67" i="6"/>
  <c r="W66" i="6"/>
  <c r="X66" i="6"/>
  <c r="W65" i="6"/>
  <c r="X65" i="6"/>
  <c r="W64" i="6"/>
  <c r="X64" i="6"/>
  <c r="W63" i="6"/>
  <c r="X63" i="6"/>
  <c r="W62" i="6"/>
  <c r="X62" i="6"/>
  <c r="W61" i="6"/>
  <c r="X61" i="6"/>
  <c r="W60" i="6"/>
  <c r="X60" i="6"/>
  <c r="W59" i="6"/>
  <c r="X59" i="6"/>
  <c r="W58" i="6"/>
  <c r="X58" i="6"/>
  <c r="W57" i="6"/>
  <c r="X57" i="6"/>
  <c r="W56" i="6"/>
  <c r="X56" i="6"/>
  <c r="W55" i="6"/>
  <c r="X55" i="6"/>
  <c r="W54" i="6"/>
  <c r="X54" i="6"/>
  <c r="W53" i="6"/>
  <c r="X53" i="6"/>
  <c r="W52" i="6"/>
  <c r="X52" i="6"/>
  <c r="W51" i="6"/>
  <c r="X51" i="6"/>
  <c r="X50" i="6"/>
  <c r="W50" i="6"/>
  <c r="W49" i="6"/>
  <c r="X49" i="6"/>
  <c r="W48" i="6"/>
  <c r="X48" i="6"/>
  <c r="W47" i="6"/>
  <c r="X47" i="6"/>
  <c r="W46" i="6"/>
  <c r="X46" i="6"/>
  <c r="W45" i="6"/>
  <c r="X45" i="6"/>
  <c r="W44" i="6"/>
  <c r="X44" i="6"/>
  <c r="W43" i="6"/>
  <c r="X43" i="6"/>
  <c r="W42" i="6"/>
  <c r="X42" i="6"/>
  <c r="W41" i="6"/>
  <c r="X41" i="6"/>
  <c r="W40" i="6"/>
  <c r="X40" i="6"/>
  <c r="W39" i="6"/>
  <c r="X39" i="6"/>
  <c r="W38" i="6"/>
  <c r="X38" i="6"/>
  <c r="W37" i="6"/>
  <c r="X37" i="6"/>
  <c r="W36" i="6"/>
  <c r="X36" i="6"/>
  <c r="W35" i="6"/>
  <c r="X35" i="6"/>
  <c r="W34" i="6"/>
  <c r="X34" i="6"/>
  <c r="W33" i="6"/>
  <c r="X33" i="6"/>
  <c r="W32" i="6"/>
  <c r="X32" i="6"/>
  <c r="W31" i="6"/>
  <c r="X31" i="6"/>
  <c r="W30" i="6"/>
  <c r="X30" i="6"/>
  <c r="W29" i="6"/>
  <c r="X29" i="6"/>
  <c r="W28" i="6"/>
  <c r="X28" i="6"/>
  <c r="W27" i="6"/>
  <c r="X27" i="6"/>
  <c r="W26" i="6"/>
  <c r="X26" i="6"/>
  <c r="W25" i="6"/>
  <c r="X25" i="6"/>
  <c r="W24" i="6"/>
  <c r="X24" i="6"/>
  <c r="W23" i="6"/>
  <c r="X23" i="6"/>
  <c r="W22" i="6"/>
  <c r="X22" i="6"/>
  <c r="W21" i="6"/>
  <c r="X21" i="6"/>
  <c r="W20" i="6"/>
  <c r="X20" i="6"/>
  <c r="W19" i="6"/>
  <c r="X19" i="6"/>
  <c r="W18" i="6"/>
  <c r="X18" i="6"/>
  <c r="W17" i="6"/>
  <c r="X17" i="6"/>
  <c r="W16" i="6"/>
  <c r="X16" i="6"/>
  <c r="W15" i="6"/>
  <c r="X15" i="6"/>
  <c r="W14" i="6"/>
  <c r="X14" i="6"/>
  <c r="W13" i="6"/>
  <c r="X13" i="6"/>
  <c r="W12" i="6"/>
  <c r="X12" i="6"/>
  <c r="W11" i="6"/>
  <c r="X11" i="6"/>
  <c r="W10" i="6"/>
  <c r="X10" i="6"/>
  <c r="W9" i="6"/>
  <c r="X9" i="6"/>
  <c r="W8" i="6"/>
  <c r="X8" i="6"/>
  <c r="W7" i="6"/>
  <c r="X7" i="6"/>
  <c r="W6" i="6"/>
  <c r="X6" i="6"/>
  <c r="W5" i="6"/>
  <c r="X5" i="6"/>
  <c r="W4" i="6"/>
  <c r="X4" i="6"/>
  <c r="M4" i="6"/>
  <c r="W3" i="6"/>
  <c r="X3" i="6"/>
  <c r="M3" i="6"/>
</calcChain>
</file>

<file path=xl/sharedStrings.xml><?xml version="1.0" encoding="utf-8"?>
<sst xmlns="http://schemas.openxmlformats.org/spreadsheetml/2006/main" count="55" uniqueCount="47">
  <si>
    <t>部別</t>
  </si>
  <si>
    <t>教師</t>
  </si>
  <si>
    <t>學號</t>
  </si>
  <si>
    <t>姓名</t>
  </si>
  <si>
    <t>性別</t>
  </si>
  <si>
    <t>未換氣</t>
  </si>
  <si>
    <t>免測</t>
  </si>
  <si>
    <t>游泳成績</t>
  </si>
  <si>
    <t>跑步成績</t>
  </si>
  <si>
    <t>範例</t>
  </si>
  <si>
    <t>林○勳</t>
  </si>
  <si>
    <t>極限一</t>
  </si>
  <si>
    <t>男</t>
  </si>
  <si>
    <t>c</t>
  </si>
  <si>
    <t>女</t>
  </si>
  <si>
    <t>分數</t>
  </si>
  <si>
    <t>女800M</t>
  </si>
  <si>
    <t>男1600m</t>
  </si>
  <si>
    <t>分數</t>
    <phoneticPr fontId="1" type="noConversion"/>
  </si>
  <si>
    <t>游泳上</t>
  </si>
  <si>
    <t>游泳下</t>
  </si>
  <si>
    <t>身高（㎝）</t>
  </si>
  <si>
    <t>體重（㎏）</t>
  </si>
  <si>
    <t>坐姿前彎(㎝)</t>
  </si>
  <si>
    <t>一分鐘仰臥起坐(次/分)</t>
  </si>
  <si>
    <t>立定跳遠(㎝)</t>
  </si>
  <si>
    <t>右手握力(㎏)</t>
  </si>
  <si>
    <t>左手握力(㎏)</t>
  </si>
  <si>
    <t>跑步(分)</t>
  </si>
  <si>
    <t>跑步(秒)</t>
  </si>
  <si>
    <t>游上分</t>
  </si>
  <si>
    <t>游下分</t>
  </si>
  <si>
    <t>A</t>
  </si>
  <si>
    <t>B</t>
  </si>
  <si>
    <t>跑步測驗</t>
  </si>
  <si>
    <t>動作(ABC)</t>
  </si>
  <si>
    <r>
      <rPr>
        <sz val="10"/>
        <color indexed="8"/>
        <rFont val="細明體"/>
        <family val="3"/>
        <charset val="136"/>
      </rPr>
      <t>班級名稱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細明體"/>
        <family val="3"/>
        <charset val="136"/>
      </rPr>
      <t>系級</t>
    </r>
    <r>
      <rPr>
        <sz val="10"/>
        <color indexed="8"/>
        <rFont val="Times New Roman"/>
        <family val="1"/>
      </rPr>
      <t>)</t>
    </r>
    <phoneticPr fontId="14" type="noConversion"/>
  </si>
  <si>
    <t>序號</t>
    <phoneticPr fontId="14" type="noConversion"/>
  </si>
  <si>
    <t>黃╳芳</t>
    <phoneticPr fontId="14" type="noConversion"/>
  </si>
  <si>
    <r>
      <rPr>
        <sz val="11"/>
        <color indexed="8"/>
        <rFont val="細明體"/>
        <family val="3"/>
        <charset val="136"/>
      </rPr>
      <t>跑步秒數</t>
    </r>
    <r>
      <rPr>
        <sz val="8"/>
        <color indexed="8"/>
        <rFont val="Times New Roman"/>
        <family val="1"/>
      </rPr>
      <t>(</t>
    </r>
    <r>
      <rPr>
        <sz val="8"/>
        <color indexed="8"/>
        <rFont val="細明體"/>
        <family val="3"/>
        <charset val="136"/>
      </rPr>
      <t>男</t>
    </r>
    <r>
      <rPr>
        <sz val="8"/>
        <color indexed="8"/>
        <rFont val="Times New Roman"/>
        <family val="1"/>
      </rPr>
      <t>1600</t>
    </r>
    <r>
      <rPr>
        <sz val="8"/>
        <color indexed="8"/>
        <rFont val="細明體"/>
        <family val="3"/>
        <charset val="136"/>
      </rPr>
      <t>女</t>
    </r>
    <r>
      <rPr>
        <sz val="8"/>
        <color indexed="8"/>
        <rFont val="Times New Roman"/>
        <family val="1"/>
      </rPr>
      <t>800)</t>
    </r>
    <phoneticPr fontId="14" type="noConversion"/>
  </si>
  <si>
    <t>下學期體適能檢測</t>
    <phoneticPr fontId="14" type="noConversion"/>
  </si>
  <si>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細明體"/>
        <family val="3"/>
        <charset val="136"/>
      </rPr>
      <t>下學期</t>
    </r>
    <r>
      <rPr>
        <b/>
        <sz val="12"/>
        <color theme="1"/>
        <rFont val="Times New Roman"/>
        <family val="1"/>
      </rPr>
      <t>)</t>
    </r>
    <r>
      <rPr>
        <b/>
        <sz val="12"/>
        <color rgb="FF0000FF"/>
        <rFont val="Times New Roman"/>
        <family val="1"/>
      </rPr>
      <t>50M</t>
    </r>
    <r>
      <rPr>
        <sz val="12"/>
        <color indexed="8"/>
        <rFont val="細明體"/>
        <family val="3"/>
        <charset val="136"/>
      </rPr>
      <t>游泳測驗</t>
    </r>
    <phoneticPr fontId="14" type="noConversion"/>
  </si>
  <si>
    <r>
      <rPr>
        <sz val="9"/>
        <color indexed="8"/>
        <rFont val="細明體"/>
        <family val="3"/>
        <charset val="136"/>
      </rPr>
      <t>極限運動</t>
    </r>
    <r>
      <rPr>
        <sz val="9"/>
        <color indexed="8"/>
        <rFont val="Times New Roman"/>
        <family val="1"/>
      </rPr>
      <t>C</t>
    </r>
    <phoneticPr fontId="14" type="noConversion"/>
  </si>
  <si>
    <r>
      <rPr>
        <sz val="9"/>
        <color indexed="8"/>
        <rFont val="細明體"/>
        <family val="3"/>
        <charset val="136"/>
      </rPr>
      <t>極限運動</t>
    </r>
    <r>
      <rPr>
        <sz val="9"/>
        <color indexed="8"/>
        <rFont val="Times New Roman"/>
        <family val="1"/>
      </rPr>
      <t>D</t>
    </r>
    <phoneticPr fontId="14" type="noConversion"/>
  </si>
  <si>
    <r>
      <rPr>
        <sz val="9"/>
        <color indexed="8"/>
        <rFont val="細明體"/>
        <family val="3"/>
        <charset val="136"/>
      </rPr>
      <t>極限運動</t>
    </r>
    <r>
      <rPr>
        <sz val="9"/>
        <color indexed="8"/>
        <rFont val="Times New Roman"/>
        <family val="1"/>
      </rPr>
      <t>H</t>
    </r>
    <phoneticPr fontId="14" type="noConversion"/>
  </si>
  <si>
    <r>
      <rPr>
        <sz val="10"/>
        <color indexed="8"/>
        <rFont val="細明體"/>
        <family val="3"/>
        <charset val="136"/>
      </rPr>
      <t>游出距離（</t>
    </r>
    <r>
      <rPr>
        <sz val="10"/>
        <color indexed="8"/>
        <rFont val="Times New Roman"/>
        <family val="1"/>
      </rPr>
      <t>M</t>
    </r>
    <r>
      <rPr>
        <sz val="10"/>
        <color indexed="8"/>
        <rFont val="細明體"/>
        <family val="3"/>
        <charset val="136"/>
      </rPr>
      <t>）</t>
    </r>
    <phoneticPr fontId="14" type="noConversion"/>
  </si>
  <si>
    <t>課程名稱、組別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</si>
</sst>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.0"/>
  </numFmts>
  <fonts count="24">
    <font>
      <sz val="12"/>
      <color theme="1"/>
      <name val="Calibri"/>
      <family val="2"/>
    </font>
    <font>
      <sz val="12"/>
      <color indexed="60"/>
      <name val="Calibri"/>
      <family val="2"/>
    </font>
    <font>
      <sz val="12"/>
      <name val="新細明體"/>
      <family val="1"/>
      <charset val="136"/>
    </font>
    <font>
      <sz val="10"/>
      <name val="Arial"/>
      <family val="2"/>
    </font>
    <font>
      <sz val="12"/>
      <color indexed="8"/>
      <name val="Calibri"/>
      <family val="2"/>
    </font>
    <font>
      <sz val="10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Calibri"/>
      <family val="2"/>
    </font>
    <font>
      <sz val="7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Times New Roman"/>
      <family val="1"/>
    </font>
    <font>
      <sz val="9"/>
      <name val="細明體"/>
      <family val="3"/>
      <charset val="136"/>
    </font>
    <font>
      <sz val="12"/>
      <color indexed="8"/>
      <name val="細明體"/>
      <family val="3"/>
      <charset val="136"/>
    </font>
    <font>
      <sz val="10"/>
      <color indexed="8"/>
      <name val="細明體"/>
      <family val="3"/>
      <charset val="136"/>
    </font>
    <font>
      <sz val="11"/>
      <color indexed="8"/>
      <name val="細明體"/>
      <family val="3"/>
      <charset val="136"/>
    </font>
    <font>
      <sz val="8"/>
      <color indexed="8"/>
      <name val="細明體"/>
      <family val="3"/>
      <charset val="136"/>
    </font>
    <font>
      <sz val="12"/>
      <color theme="1"/>
      <name val="Calibri"/>
      <family val="2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細明體"/>
      <family val="3"/>
      <charset val="136"/>
    </font>
    <font>
      <sz val="9"/>
      <color indexed="8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9" fillId="0" borderId="0">
      <alignment vertical="center"/>
    </xf>
    <xf numFmtId="0" fontId="3" fillId="0" borderId="0"/>
  </cellStyleXfs>
  <cellXfs count="115">
    <xf numFmtId="0" fontId="0" fillId="0" borderId="0" xfId="0"/>
    <xf numFmtId="0" fontId="4" fillId="0" borderId="0" xfId="1" applyFont="1"/>
    <xf numFmtId="0" fontId="2" fillId="2" borderId="0" xfId="1" applyFont="1" applyFill="1"/>
    <xf numFmtId="0" fontId="4" fillId="0" borderId="0" xfId="1" applyFont="1" applyFill="1"/>
    <xf numFmtId="0" fontId="0" fillId="0" borderId="0" xfId="0" applyBorder="1" applyAlignment="1"/>
    <xf numFmtId="0" fontId="5" fillId="0" borderId="0" xfId="0" applyFont="1" applyBorder="1" applyAlignment="1">
      <alignment horizontal="justify" textRotation="255" wrapText="1"/>
    </xf>
    <xf numFmtId="0" fontId="8" fillId="0" borderId="1" xfId="0" applyFont="1" applyBorder="1" applyAlignment="1">
      <alignment horizontal="center" vertical="top" textRotation="255" wrapText="1"/>
    </xf>
    <xf numFmtId="0" fontId="8" fillId="0" borderId="2" xfId="0" applyFont="1" applyBorder="1" applyAlignment="1">
      <alignment horizontal="center" vertical="top" textRotation="255" wrapText="1"/>
    </xf>
    <xf numFmtId="0" fontId="8" fillId="0" borderId="3" xfId="0" applyFont="1" applyBorder="1" applyAlignment="1">
      <alignment horizontal="center" vertical="top" textRotation="255" wrapText="1"/>
    </xf>
    <xf numFmtId="0" fontId="6" fillId="0" borderId="3" xfId="0" applyFont="1" applyBorder="1" applyAlignment="1">
      <alignment horizontal="center" vertical="top" textRotation="255" wrapText="1"/>
    </xf>
    <xf numFmtId="0" fontId="6" fillId="0" borderId="1" xfId="0" applyFont="1" applyBorder="1" applyAlignment="1">
      <alignment horizontal="center" vertical="top" textRotation="255" wrapText="1"/>
    </xf>
    <xf numFmtId="0" fontId="6" fillId="0" borderId="2" xfId="0" applyFont="1" applyFill="1" applyBorder="1" applyAlignment="1">
      <alignment horizontal="center" vertical="top" textRotation="255" wrapText="1"/>
    </xf>
    <xf numFmtId="0" fontId="6" fillId="0" borderId="4" xfId="0" applyFont="1" applyFill="1" applyBorder="1" applyAlignment="1">
      <alignment horizontal="center" vertical="top" textRotation="255" wrapText="1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11" xfId="0" applyFont="1" applyBorder="1" applyAlignment="1" applyProtection="1">
      <alignment horizontal="center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locked="0"/>
    </xf>
    <xf numFmtId="182" fontId="7" fillId="0" borderId="5" xfId="0" applyNumberFormat="1" applyFont="1" applyBorder="1" applyAlignment="1" applyProtection="1">
      <alignment horizontal="center" vertical="center"/>
      <protection locked="0"/>
    </xf>
    <xf numFmtId="182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182" fontId="7" fillId="0" borderId="7" xfId="0" applyNumberFormat="1" applyFont="1" applyBorder="1" applyAlignment="1" applyProtection="1">
      <alignment horizontal="center" vertical="center"/>
      <protection locked="0"/>
    </xf>
    <xf numFmtId="182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left" vertical="center"/>
      <protection locked="0"/>
    </xf>
    <xf numFmtId="0" fontId="10" fillId="0" borderId="6" xfId="0" quotePrefix="1" applyNumberFormat="1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left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left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182" fontId="7" fillId="3" borderId="5" xfId="0" applyNumberFormat="1" applyFont="1" applyFill="1" applyBorder="1" applyAlignment="1">
      <alignment horizontal="center" wrapText="1"/>
    </xf>
    <xf numFmtId="182" fontId="7" fillId="3" borderId="6" xfId="0" applyNumberFormat="1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wrapText="1"/>
    </xf>
    <xf numFmtId="0" fontId="9" fillId="3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182" fontId="7" fillId="3" borderId="7" xfId="0" applyNumberFormat="1" applyFont="1" applyFill="1" applyBorder="1" applyAlignment="1">
      <alignment horizontal="center" wrapText="1"/>
    </xf>
    <xf numFmtId="182" fontId="7" fillId="3" borderId="8" xfId="0" applyNumberFormat="1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 wrapText="1"/>
    </xf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182" fontId="7" fillId="3" borderId="20" xfId="0" applyNumberFormat="1" applyFont="1" applyFill="1" applyBorder="1" applyAlignment="1">
      <alignment horizontal="center" wrapText="1"/>
    </xf>
    <xf numFmtId="182" fontId="7" fillId="3" borderId="21" xfId="0" applyNumberFormat="1" applyFont="1" applyFill="1" applyBorder="1" applyAlignment="1">
      <alignment horizontal="center" wrapText="1"/>
    </xf>
    <xf numFmtId="0" fontId="7" fillId="3" borderId="21" xfId="0" applyFont="1" applyFill="1" applyBorder="1" applyAlignment="1">
      <alignment horizontal="center" wrapText="1"/>
    </xf>
    <xf numFmtId="0" fontId="7" fillId="3" borderId="2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 textRotation="255"/>
    </xf>
    <xf numFmtId="0" fontId="7" fillId="0" borderId="17" xfId="0" applyFont="1" applyBorder="1" applyAlignment="1">
      <alignment horizontal="center" vertical="center" textRotation="255"/>
    </xf>
    <xf numFmtId="0" fontId="7" fillId="0" borderId="2" xfId="0" applyFont="1" applyBorder="1" applyAlignment="1">
      <alignment horizontal="center" vertical="center" textRotation="255"/>
    </xf>
    <xf numFmtId="0" fontId="7" fillId="0" borderId="3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5" fillId="0" borderId="31" xfId="0" applyFont="1" applyBorder="1" applyAlignment="1" applyProtection="1">
      <alignment horizontal="center" vertical="center" textRotation="255"/>
    </xf>
    <xf numFmtId="0" fontId="0" fillId="0" borderId="32" xfId="0" applyBorder="1" applyAlignment="1" applyProtection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3" fillId="3" borderId="27" xfId="0" applyFont="1" applyFill="1" applyBorder="1" applyAlignment="1">
      <alignment horizontal="center" vertical="center" textRotation="255"/>
    </xf>
    <xf numFmtId="0" fontId="13" fillId="3" borderId="28" xfId="0" applyFont="1" applyFill="1" applyBorder="1" applyAlignment="1">
      <alignment horizontal="center" vertical="center" textRotation="255"/>
    </xf>
    <xf numFmtId="0" fontId="13" fillId="3" borderId="29" xfId="0" applyFont="1" applyFill="1" applyBorder="1" applyAlignment="1">
      <alignment horizontal="center" vertical="center" textRotation="255"/>
    </xf>
    <xf numFmtId="0" fontId="7" fillId="0" borderId="5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textRotation="255"/>
    </xf>
    <xf numFmtId="0" fontId="8" fillId="0" borderId="1" xfId="0" applyFont="1" applyBorder="1" applyAlignment="1">
      <alignment horizontal="center" vertical="center" textRotation="255"/>
    </xf>
    <xf numFmtId="0" fontId="16" fillId="0" borderId="6" xfId="0" applyFont="1" applyBorder="1" applyAlignment="1">
      <alignment horizontal="center" vertical="center" textRotation="255"/>
    </xf>
  </cellXfs>
  <cellStyles count="4">
    <cellStyle name="一般" xfId="0" builtinId="0"/>
    <cellStyle name="一般 2" xfId="1"/>
    <cellStyle name="一般 3" xfId="2"/>
    <cellStyle name="一般 4" xf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tabSelected="1" zoomScaleNormal="100" workbookViewId="0">
      <pane ySplit="5" topLeftCell="A6" activePane="bottomLeft" state="frozenSplit"/>
      <selection pane="bottomLeft" activeCell="R2" sqref="R2"/>
    </sheetView>
  </sheetViews>
  <sheetFormatPr defaultRowHeight="15.75"/>
  <cols>
    <col min="1" max="1" width="2.875" bestFit="1" customWidth="1"/>
    <col min="3" max="3" width="6.875" bestFit="1" customWidth="1"/>
    <col min="4" max="4" width="6.875" customWidth="1"/>
    <col min="5" max="5" width="7.75" customWidth="1"/>
    <col min="7" max="7" width="6.875" customWidth="1"/>
    <col min="8" max="8" width="2.875" customWidth="1"/>
    <col min="9" max="9" width="3.625" customWidth="1"/>
    <col min="10" max="10" width="6.5" customWidth="1"/>
    <col min="11" max="11" width="3.875" customWidth="1"/>
    <col min="12" max="12" width="4.125" customWidth="1"/>
    <col min="13" max="13" width="5.625" customWidth="1"/>
    <col min="14" max="20" width="5.875" customWidth="1"/>
    <col min="21" max="22" width="3.625" customWidth="1"/>
    <col min="23" max="24" width="5.875" customWidth="1"/>
    <col min="25" max="25" width="3.375" bestFit="1" customWidth="1"/>
  </cols>
  <sheetData>
    <row r="1" spans="1:25" ht="15.75" customHeight="1">
      <c r="A1" s="110" t="s">
        <v>0</v>
      </c>
      <c r="B1" s="114" t="s">
        <v>46</v>
      </c>
      <c r="C1" s="94" t="s">
        <v>1</v>
      </c>
      <c r="D1" s="101" t="s">
        <v>37</v>
      </c>
      <c r="E1" s="112" t="s">
        <v>36</v>
      </c>
      <c r="F1" s="94" t="s">
        <v>2</v>
      </c>
      <c r="G1" s="94" t="s">
        <v>3</v>
      </c>
      <c r="H1" s="96" t="s">
        <v>4</v>
      </c>
      <c r="I1" s="98" t="s">
        <v>41</v>
      </c>
      <c r="J1" s="99"/>
      <c r="K1" s="99"/>
      <c r="L1" s="99"/>
      <c r="M1" s="100"/>
      <c r="N1" s="103" t="s">
        <v>40</v>
      </c>
      <c r="O1" s="104"/>
      <c r="P1" s="104"/>
      <c r="Q1" s="104"/>
      <c r="R1" s="104"/>
      <c r="S1" s="104"/>
      <c r="T1" s="104"/>
      <c r="U1" s="104"/>
      <c r="V1" s="105"/>
      <c r="W1" s="106" t="s">
        <v>34</v>
      </c>
      <c r="X1" s="100"/>
      <c r="Y1" s="4"/>
    </row>
    <row r="2" spans="1:25" ht="100.5" customHeight="1" thickBot="1">
      <c r="A2" s="111"/>
      <c r="B2" s="113"/>
      <c r="C2" s="95"/>
      <c r="D2" s="102"/>
      <c r="E2" s="113"/>
      <c r="F2" s="95"/>
      <c r="G2" s="95"/>
      <c r="H2" s="97"/>
      <c r="I2" s="9" t="s">
        <v>5</v>
      </c>
      <c r="J2" s="6" t="s">
        <v>45</v>
      </c>
      <c r="K2" s="6" t="s">
        <v>35</v>
      </c>
      <c r="L2" s="10" t="s">
        <v>6</v>
      </c>
      <c r="M2" s="11" t="s">
        <v>7</v>
      </c>
      <c r="N2" s="8" t="s">
        <v>21</v>
      </c>
      <c r="O2" s="6" t="s">
        <v>22</v>
      </c>
      <c r="P2" s="6" t="s">
        <v>23</v>
      </c>
      <c r="Q2" s="6" t="s">
        <v>24</v>
      </c>
      <c r="R2" s="6" t="s">
        <v>25</v>
      </c>
      <c r="S2" s="6" t="s">
        <v>26</v>
      </c>
      <c r="T2" s="6" t="s">
        <v>27</v>
      </c>
      <c r="U2" s="6" t="s">
        <v>28</v>
      </c>
      <c r="V2" s="7" t="s">
        <v>29</v>
      </c>
      <c r="W2" s="12" t="s">
        <v>39</v>
      </c>
      <c r="X2" s="11" t="s">
        <v>8</v>
      </c>
      <c r="Y2" s="5"/>
    </row>
    <row r="3" spans="1:25" ht="18" customHeight="1">
      <c r="A3" s="107" t="s">
        <v>9</v>
      </c>
      <c r="B3" s="46" t="s">
        <v>42</v>
      </c>
      <c r="C3" s="47" t="s">
        <v>10</v>
      </c>
      <c r="D3" s="47"/>
      <c r="E3" s="48" t="s">
        <v>11</v>
      </c>
      <c r="F3" s="49">
        <v>499999998</v>
      </c>
      <c r="G3" s="87" t="s">
        <v>38</v>
      </c>
      <c r="H3" s="50" t="s">
        <v>14</v>
      </c>
      <c r="I3" s="51"/>
      <c r="J3" s="52">
        <v>42</v>
      </c>
      <c r="K3" s="52"/>
      <c r="L3" s="53"/>
      <c r="M3" s="54">
        <f>IF($L3=1,"免",IF(ISBLANK($J3),0,IF($I3=1,VLOOKUP($J3,chart!$G$2:$H$5,2,TRUE),IF(AND('ALL (記錄)'!$J3=50,'ALL (記錄)'!$K3="A"),100,IF(AND('ALL (記錄)'!$J3=50,'ALL (記錄)'!$K3="B"),90,VLOOKUP($J3,chart!G1:H7,2,TRUE))))))</f>
        <v>55</v>
      </c>
      <c r="N3" s="55">
        <v>155</v>
      </c>
      <c r="O3" s="56">
        <v>42</v>
      </c>
      <c r="P3" s="57">
        <v>27</v>
      </c>
      <c r="Q3" s="57">
        <v>31</v>
      </c>
      <c r="R3" s="57">
        <v>175</v>
      </c>
      <c r="S3" s="56">
        <v>30</v>
      </c>
      <c r="T3" s="56">
        <v>27.5</v>
      </c>
      <c r="U3" s="57">
        <v>5</v>
      </c>
      <c r="V3" s="58">
        <v>0</v>
      </c>
      <c r="W3" s="90">
        <f t="shared" ref="W3:W66" si="0">IF(ISBLANK(U3),"",(U3*60+V3))</f>
        <v>300</v>
      </c>
      <c r="X3" s="54">
        <f>IF(W3="",0,IF($H3="男",IF($W3&lt;387,100,VLOOKUP($W3,chart!$C$2:$D$67,2,TRUE)),IF($W3&lt;227,100,(VLOOKUP('ALL (記錄)'!$W3,chart!$A$2:$B$67,2,TRUE)))))</f>
        <v>60</v>
      </c>
      <c r="Y3" s="5"/>
    </row>
    <row r="4" spans="1:25" ht="18" customHeight="1">
      <c r="A4" s="108"/>
      <c r="B4" s="59" t="s">
        <v>43</v>
      </c>
      <c r="C4" s="60" t="s">
        <v>10</v>
      </c>
      <c r="D4" s="60"/>
      <c r="E4" s="61" t="s">
        <v>11</v>
      </c>
      <c r="F4" s="62">
        <v>499999999</v>
      </c>
      <c r="G4" s="88" t="s">
        <v>38</v>
      </c>
      <c r="H4" s="63" t="s">
        <v>12</v>
      </c>
      <c r="I4" s="64">
        <v>1</v>
      </c>
      <c r="J4" s="65">
        <v>30</v>
      </c>
      <c r="K4" s="65" t="s">
        <v>13</v>
      </c>
      <c r="L4" s="66"/>
      <c r="M4" s="67">
        <f>IF($L4=1,"免",IF(ISBLANK($J4),0,IF($I4=1,VLOOKUP($J4,chart!$G$2:$H$5,2,TRUE),IF(AND('ALL (記錄)'!$J4=50,'ALL (記錄)'!$K4="A"),100,IF(AND('ALL (記錄)'!$J4=50,'ALL (記錄)'!$K4="B"),90,VLOOKUP($J4,chart!G1:H7,2,TRUE))))))</f>
        <v>50</v>
      </c>
      <c r="N4" s="68">
        <v>165</v>
      </c>
      <c r="O4" s="69">
        <v>62</v>
      </c>
      <c r="P4" s="70">
        <v>20</v>
      </c>
      <c r="Q4" s="70">
        <v>51</v>
      </c>
      <c r="R4" s="70">
        <v>210</v>
      </c>
      <c r="S4" s="69">
        <v>50</v>
      </c>
      <c r="T4" s="69">
        <v>48.6</v>
      </c>
      <c r="U4" s="71">
        <v>7</v>
      </c>
      <c r="V4" s="72">
        <v>42</v>
      </c>
      <c r="W4" s="91">
        <f t="shared" si="0"/>
        <v>462</v>
      </c>
      <c r="X4" s="67">
        <f>IF(W4="",0,IF($H4="男",IF($W4&lt;387,100,VLOOKUP($W4,chart!$C$2:$D$67,2,TRUE)),IF($W4&lt;227,100,(VLOOKUP('ALL (記錄)'!$W4,chart!$A$2:$B$67,2,TRUE)))))</f>
        <v>87</v>
      </c>
    </row>
    <row r="5" spans="1:25" ht="18" customHeight="1" thickBot="1">
      <c r="A5" s="109"/>
      <c r="B5" s="73" t="s">
        <v>44</v>
      </c>
      <c r="C5" s="74" t="s">
        <v>10</v>
      </c>
      <c r="D5" s="74"/>
      <c r="E5" s="75" t="s">
        <v>11</v>
      </c>
      <c r="F5" s="76">
        <v>499999999</v>
      </c>
      <c r="G5" s="89" t="s">
        <v>38</v>
      </c>
      <c r="H5" s="77" t="s">
        <v>12</v>
      </c>
      <c r="I5" s="78"/>
      <c r="J5" s="79"/>
      <c r="K5" s="79"/>
      <c r="L5" s="80">
        <v>1</v>
      </c>
      <c r="M5" s="81" t="str">
        <f>IF($L5=1,"免",IF(ISBLANK($J5),0,IF($I5=1,VLOOKUP($J5,chart!$G$2:$H$5,2,TRUE),IF(AND('ALL (記錄)'!$J5=50,'ALL (記錄)'!$K5="A"),100,IF(AND('ALL (記錄)'!$J5=50,'ALL (記錄)'!$K5="B"),90,VLOOKUP($J5,chart!$G$2:$H$8,2,TRUE))))))</f>
        <v>免</v>
      </c>
      <c r="N5" s="82">
        <v>165</v>
      </c>
      <c r="O5" s="83">
        <v>54.1</v>
      </c>
      <c r="P5" s="84">
        <v>20</v>
      </c>
      <c r="Q5" s="84">
        <v>51</v>
      </c>
      <c r="R5" s="84">
        <v>210</v>
      </c>
      <c r="S5" s="83">
        <v>52.3</v>
      </c>
      <c r="T5" s="83">
        <v>48.2</v>
      </c>
      <c r="U5" s="85">
        <v>6</v>
      </c>
      <c r="V5" s="86">
        <v>42</v>
      </c>
      <c r="W5" s="92">
        <f t="shared" si="0"/>
        <v>402</v>
      </c>
      <c r="X5" s="93">
        <f>IF(W5="",0,IF($H5="男",IF($W5&lt;387,100,VLOOKUP($W5,chart!$C$2:$D$67,2,TRUE)),IF($W5&lt;227,100,(VLOOKUP('ALL (記錄)'!$W5,chart!$A$2:$B$67,2,TRUE)))))</f>
        <v>99</v>
      </c>
    </row>
    <row r="6" spans="1:25" ht="16.5" customHeight="1" thickBot="1">
      <c r="A6" s="33"/>
      <c r="B6" s="34"/>
      <c r="C6" s="35"/>
      <c r="D6" s="35"/>
      <c r="E6" s="36"/>
      <c r="F6" s="37"/>
      <c r="G6" s="38"/>
      <c r="H6" s="39"/>
      <c r="I6" s="13"/>
      <c r="J6" s="14"/>
      <c r="K6" s="14"/>
      <c r="L6" s="22"/>
      <c r="M6" s="20">
        <f>IF($L6=1,"免",IF(ISBLANK($J6),0,IF($I6=1,VLOOKUP($J6,chart!$G$2:$H$5,2,TRUE),IF(AND('ALL (記錄)'!$J6=50,'ALL (記錄)'!$K6="A"),100,IF(AND('ALL (記錄)'!$J6=50,'ALL (記錄)'!$K6="B"),90,VLOOKUP($J6,chart!$G$2:$H$8,2,TRUE))))))</f>
        <v>0</v>
      </c>
      <c r="N6" s="25"/>
      <c r="O6" s="26"/>
      <c r="P6" s="27"/>
      <c r="Q6" s="27"/>
      <c r="R6" s="27"/>
      <c r="S6" s="26"/>
      <c r="T6" s="26"/>
      <c r="U6" s="27"/>
      <c r="V6" s="28"/>
      <c r="W6" s="20" t="str">
        <f t="shared" si="0"/>
        <v/>
      </c>
      <c r="X6" s="20">
        <f>IF(W6="",0,IF($H6="男",IF($W6&lt;387,100,VLOOKUP($W6,chart!$C$2:$D$67,2,TRUE)),IF($W6&lt;227,100,(VLOOKUP('ALL (記錄)'!$W6,chart!$A$2:$B$67,2,TRUE)))))</f>
        <v>0</v>
      </c>
    </row>
    <row r="7" spans="1:25" ht="16.5" customHeight="1" thickBot="1">
      <c r="A7" s="40"/>
      <c r="B7" s="41"/>
      <c r="C7" s="42"/>
      <c r="D7" s="42"/>
      <c r="E7" s="43"/>
      <c r="F7" s="42"/>
      <c r="G7" s="44"/>
      <c r="H7" s="45"/>
      <c r="I7" s="15"/>
      <c r="J7" s="16"/>
      <c r="K7" s="16"/>
      <c r="L7" s="23"/>
      <c r="M7" s="20">
        <f>IF($L7=1,"免",IF(ISBLANK($J7),0,IF($I7=1,VLOOKUP($J7,chart!$G$2:$H$5,2,TRUE),IF(AND('ALL (記錄)'!$J7=50,'ALL (記錄)'!$K7="A"),100,IF(AND('ALL (記錄)'!$J7=50,'ALL (記錄)'!$K7="B"),90,VLOOKUP($J7,chart!$G$2:$H$8,2,TRUE))))))</f>
        <v>0</v>
      </c>
      <c r="N7" s="29"/>
      <c r="O7" s="30"/>
      <c r="P7" s="31"/>
      <c r="Q7" s="31"/>
      <c r="R7" s="31"/>
      <c r="S7" s="30"/>
      <c r="T7" s="30"/>
      <c r="U7" s="31"/>
      <c r="V7" s="32"/>
      <c r="W7" s="21" t="str">
        <f t="shared" si="0"/>
        <v/>
      </c>
      <c r="X7" s="21">
        <f>IF(W7="",0,IF($H7="男",IF($W7&lt;387,100,VLOOKUP($W7,chart!$C$2:$D$67,2,TRUE)),IF($W7&lt;227,100,(VLOOKUP('ALL (記錄)'!$W7,chart!$A$2:$B$67,2,TRUE)))))</f>
        <v>0</v>
      </c>
    </row>
    <row r="8" spans="1:25" ht="16.5" customHeight="1" thickBot="1">
      <c r="A8" s="40"/>
      <c r="B8" s="41"/>
      <c r="C8" s="42"/>
      <c r="D8" s="42"/>
      <c r="E8" s="43"/>
      <c r="F8" s="42"/>
      <c r="G8" s="44"/>
      <c r="H8" s="45"/>
      <c r="I8" s="15"/>
      <c r="J8" s="16"/>
      <c r="K8" s="16"/>
      <c r="L8" s="23"/>
      <c r="M8" s="20">
        <f>IF($L8=1,"免",IF(ISBLANK($J8),0,IF($I8=1,VLOOKUP($J8,chart!$G$2:$H$5,2,TRUE),IF(AND('ALL (記錄)'!$J8=50,'ALL (記錄)'!$K8="A"),100,IF(AND('ALL (記錄)'!$J8=50,'ALL (記錄)'!$K8="B"),90,VLOOKUP($J8,chart!$G$2:$H$8,2,TRUE))))))</f>
        <v>0</v>
      </c>
      <c r="N8" s="29"/>
      <c r="O8" s="30"/>
      <c r="P8" s="31"/>
      <c r="Q8" s="31"/>
      <c r="R8" s="31"/>
      <c r="S8" s="30"/>
      <c r="T8" s="30"/>
      <c r="U8" s="31"/>
      <c r="V8" s="32"/>
      <c r="W8" s="21" t="str">
        <f t="shared" si="0"/>
        <v/>
      </c>
      <c r="X8" s="21">
        <f>IF(W8="",0,IF($H8="男",IF($W8&lt;387,100,VLOOKUP($W8,chart!$C$2:$D$67,2,TRUE)),IF($W8&lt;227,100,(VLOOKUP('ALL (記錄)'!$W8,chart!$A$2:$B$67,2,TRUE)))))</f>
        <v>0</v>
      </c>
    </row>
    <row r="9" spans="1:25" ht="16.5" customHeight="1" thickBot="1">
      <c r="A9" s="40"/>
      <c r="B9" s="41"/>
      <c r="C9" s="42"/>
      <c r="D9" s="42"/>
      <c r="E9" s="43"/>
      <c r="F9" s="42"/>
      <c r="G9" s="44"/>
      <c r="H9" s="45"/>
      <c r="I9" s="15"/>
      <c r="J9" s="16"/>
      <c r="K9" s="16"/>
      <c r="L9" s="23"/>
      <c r="M9" s="20">
        <f>IF($L9=1,"免",IF(ISBLANK($J9),0,IF($I9=1,VLOOKUP($J9,chart!$G$2:$H$5,2,TRUE),IF(AND('ALL (記錄)'!$J9=50,'ALL (記錄)'!$K9="A"),100,IF(AND('ALL (記錄)'!$J9=50,'ALL (記錄)'!$K9="B"),90,VLOOKUP($J9,chart!$G$2:$H$8,2,TRUE))))))</f>
        <v>0</v>
      </c>
      <c r="N9" s="29"/>
      <c r="O9" s="30"/>
      <c r="P9" s="31"/>
      <c r="Q9" s="31"/>
      <c r="R9" s="31"/>
      <c r="S9" s="30"/>
      <c r="T9" s="30"/>
      <c r="U9" s="31"/>
      <c r="V9" s="32"/>
      <c r="W9" s="21" t="str">
        <f t="shared" si="0"/>
        <v/>
      </c>
      <c r="X9" s="21">
        <f>IF(W9="",0,IF($H9="男",IF($W9&lt;387,100,VLOOKUP($W9,chart!$C$2:$D$67,2,TRUE)),IF($W9&lt;227,100,(VLOOKUP('ALL (記錄)'!$W9,chart!$A$2:$B$67,2,TRUE)))))</f>
        <v>0</v>
      </c>
    </row>
    <row r="10" spans="1:25" ht="16.5" customHeight="1" thickBot="1">
      <c r="A10" s="40"/>
      <c r="B10" s="41"/>
      <c r="C10" s="42"/>
      <c r="D10" s="42"/>
      <c r="E10" s="43"/>
      <c r="F10" s="42"/>
      <c r="G10" s="44"/>
      <c r="H10" s="45"/>
      <c r="I10" s="15"/>
      <c r="J10" s="16"/>
      <c r="K10" s="16"/>
      <c r="L10" s="23"/>
      <c r="M10" s="20">
        <f>IF($L10=1,"免",IF(ISBLANK($J10),0,IF($I10=1,VLOOKUP($J10,chart!$G$2:$H$5,2,TRUE),IF(AND('ALL (記錄)'!$J10=50,'ALL (記錄)'!$K10="A"),100,IF(AND('ALL (記錄)'!$J10=50,'ALL (記錄)'!$K10="B"),90,VLOOKUP($J10,chart!$G$2:$H$8,2,TRUE))))))</f>
        <v>0</v>
      </c>
      <c r="N10" s="29"/>
      <c r="O10" s="30"/>
      <c r="P10" s="31"/>
      <c r="Q10" s="31"/>
      <c r="R10" s="31"/>
      <c r="S10" s="30"/>
      <c r="T10" s="30"/>
      <c r="U10" s="31"/>
      <c r="V10" s="32"/>
      <c r="W10" s="21" t="str">
        <f t="shared" si="0"/>
        <v/>
      </c>
      <c r="X10" s="21">
        <f>IF(W10="",0,IF($H10="男",IF($W10&lt;387,100,VLOOKUP($W10,chart!$C$2:$D$67,2,TRUE)),IF($W10&lt;227,100,(VLOOKUP('ALL (記錄)'!$W10,chart!$A$2:$B$67,2,TRUE)))))</f>
        <v>0</v>
      </c>
    </row>
    <row r="11" spans="1:25" ht="16.5" customHeight="1" thickBot="1">
      <c r="A11" s="40"/>
      <c r="B11" s="41"/>
      <c r="C11" s="42"/>
      <c r="D11" s="42"/>
      <c r="E11" s="43"/>
      <c r="F11" s="42"/>
      <c r="G11" s="44"/>
      <c r="H11" s="45"/>
      <c r="I11" s="15"/>
      <c r="J11" s="16"/>
      <c r="K11" s="16"/>
      <c r="L11" s="23"/>
      <c r="M11" s="20">
        <f>IF($L11=1,"免",IF(ISBLANK($J11),0,IF($I11=1,VLOOKUP($J11,chart!$G$2:$H$5,2,TRUE),IF(AND('ALL (記錄)'!$J11=50,'ALL (記錄)'!$K11="A"),100,IF(AND('ALL (記錄)'!$J11=50,'ALL (記錄)'!$K11="B"),90,VLOOKUP($J11,chart!$G$2:$H$8,2,TRUE))))))</f>
        <v>0</v>
      </c>
      <c r="N11" s="29"/>
      <c r="O11" s="30"/>
      <c r="P11" s="31"/>
      <c r="Q11" s="31"/>
      <c r="R11" s="31"/>
      <c r="S11" s="30"/>
      <c r="T11" s="30"/>
      <c r="U11" s="31"/>
      <c r="V11" s="32"/>
      <c r="W11" s="21" t="str">
        <f t="shared" si="0"/>
        <v/>
      </c>
      <c r="X11" s="21">
        <f>IF(W11="",0,IF($H11="男",IF($W11&lt;387,100,VLOOKUP($W11,chart!$C$2:$D$67,2,TRUE)),IF($W11&lt;227,100,(VLOOKUP('ALL (記錄)'!$W11,chart!$A$2:$B$67,2,TRUE)))))</f>
        <v>0</v>
      </c>
    </row>
    <row r="12" spans="1:25" ht="16.5" customHeight="1" thickBot="1">
      <c r="A12" s="40"/>
      <c r="B12" s="41"/>
      <c r="C12" s="42"/>
      <c r="D12" s="42"/>
      <c r="E12" s="43"/>
      <c r="F12" s="42"/>
      <c r="G12" s="44"/>
      <c r="H12" s="45"/>
      <c r="I12" s="15"/>
      <c r="J12" s="16"/>
      <c r="K12" s="16"/>
      <c r="L12" s="23"/>
      <c r="M12" s="20">
        <f>IF($L12=1,"免",IF(ISBLANK($J12),0,IF($I12=1,VLOOKUP($J12,chart!$G$2:$H$5,2,TRUE),IF(AND('ALL (記錄)'!$J12=50,'ALL (記錄)'!$K12="A"),100,IF(AND('ALL (記錄)'!$J12=50,'ALL (記錄)'!$K12="B"),90,VLOOKUP($J12,chart!$G$2:$H$8,2,TRUE))))))</f>
        <v>0</v>
      </c>
      <c r="N12" s="29"/>
      <c r="O12" s="30"/>
      <c r="P12" s="31"/>
      <c r="Q12" s="31"/>
      <c r="R12" s="31"/>
      <c r="S12" s="30"/>
      <c r="T12" s="30"/>
      <c r="U12" s="31"/>
      <c r="V12" s="32"/>
      <c r="W12" s="21" t="str">
        <f t="shared" si="0"/>
        <v/>
      </c>
      <c r="X12" s="21">
        <f>IF(W12="",0,IF($H12="男",IF($W12&lt;387,100,VLOOKUP($W12,chart!$C$2:$D$67,2,TRUE)),IF($W12&lt;227,100,(VLOOKUP('ALL (記錄)'!$W12,chart!$A$2:$B$67,2,TRUE)))))</f>
        <v>0</v>
      </c>
    </row>
    <row r="13" spans="1:25" ht="16.5" customHeight="1" thickBot="1">
      <c r="A13" s="40"/>
      <c r="B13" s="41"/>
      <c r="C13" s="42"/>
      <c r="D13" s="42"/>
      <c r="E13" s="43"/>
      <c r="F13" s="42"/>
      <c r="G13" s="44"/>
      <c r="H13" s="45"/>
      <c r="I13" s="15"/>
      <c r="J13" s="16"/>
      <c r="K13" s="16"/>
      <c r="L13" s="23"/>
      <c r="M13" s="20">
        <f>IF($L13=1,"免",IF(ISBLANK($J13),0,IF($I13=1,VLOOKUP($J13,chart!$G$2:$H$5,2,TRUE),IF(AND('ALL (記錄)'!$J13=50,'ALL (記錄)'!$K13="A"),100,IF(AND('ALL (記錄)'!$J13=50,'ALL (記錄)'!$K13="B"),90,VLOOKUP($J13,chart!$G$2:$H$8,2,TRUE))))))</f>
        <v>0</v>
      </c>
      <c r="N13" s="29"/>
      <c r="O13" s="30"/>
      <c r="P13" s="31"/>
      <c r="Q13" s="31"/>
      <c r="R13" s="31"/>
      <c r="S13" s="30"/>
      <c r="T13" s="30"/>
      <c r="U13" s="31"/>
      <c r="V13" s="32"/>
      <c r="W13" s="21" t="str">
        <f t="shared" si="0"/>
        <v/>
      </c>
      <c r="X13" s="21">
        <f>IF(W13="",0,IF($H13="男",IF($W13&lt;387,100,VLOOKUP($W13,chart!$C$2:$D$67,2,TRUE)),IF($W13&lt;227,100,(VLOOKUP('ALL (記錄)'!$W13,chart!$A$2:$B$67,2,TRUE)))))</f>
        <v>0</v>
      </c>
    </row>
    <row r="14" spans="1:25" ht="16.5" customHeight="1" thickBot="1">
      <c r="A14" s="40"/>
      <c r="B14" s="41"/>
      <c r="C14" s="42"/>
      <c r="D14" s="42"/>
      <c r="E14" s="43"/>
      <c r="F14" s="42"/>
      <c r="G14" s="44"/>
      <c r="H14" s="45"/>
      <c r="I14" s="15"/>
      <c r="J14" s="16"/>
      <c r="K14" s="16"/>
      <c r="L14" s="23"/>
      <c r="M14" s="20">
        <f>IF($L14=1,"免",IF(ISBLANK($J14),0,IF($I14=1,VLOOKUP($J14,chart!$G$2:$H$5,2,TRUE),IF(AND('ALL (記錄)'!$J14=50,'ALL (記錄)'!$K14="A"),100,IF(AND('ALL (記錄)'!$J14=50,'ALL (記錄)'!$K14="B"),90,VLOOKUP($J14,chart!$G$2:$H$8,2,TRUE))))))</f>
        <v>0</v>
      </c>
      <c r="N14" s="29"/>
      <c r="O14" s="30"/>
      <c r="P14" s="31"/>
      <c r="Q14" s="31"/>
      <c r="R14" s="31"/>
      <c r="S14" s="30"/>
      <c r="T14" s="30"/>
      <c r="U14" s="31"/>
      <c r="V14" s="32"/>
      <c r="W14" s="21" t="str">
        <f t="shared" si="0"/>
        <v/>
      </c>
      <c r="X14" s="21">
        <f>IF(W14="",0,IF($H14="男",IF($W14&lt;387,100,VLOOKUP($W14,chart!$C$2:$D$67,2,TRUE)),IF($W14&lt;227,100,(VLOOKUP('ALL (記錄)'!$W14,chart!$A$2:$B$67,2,TRUE)))))</f>
        <v>0</v>
      </c>
    </row>
    <row r="15" spans="1:25" ht="16.5" customHeight="1" thickBot="1">
      <c r="A15" s="40"/>
      <c r="B15" s="41"/>
      <c r="C15" s="42"/>
      <c r="D15" s="42"/>
      <c r="E15" s="43"/>
      <c r="F15" s="42"/>
      <c r="G15" s="44"/>
      <c r="H15" s="45"/>
      <c r="I15" s="15"/>
      <c r="J15" s="16"/>
      <c r="K15" s="16"/>
      <c r="L15" s="23"/>
      <c r="M15" s="20">
        <f>IF($L15=1,"免",IF(ISBLANK($J15),0,IF($I15=1,VLOOKUP($J15,chart!$G$2:$H$5,2,TRUE),IF(AND('ALL (記錄)'!$J15=50,'ALL (記錄)'!$K15="A"),100,IF(AND('ALL (記錄)'!$J15=50,'ALL (記錄)'!$K15="B"),90,VLOOKUP($J15,chart!$G$2:$H$8,2,TRUE))))))</f>
        <v>0</v>
      </c>
      <c r="N15" s="29"/>
      <c r="O15" s="30"/>
      <c r="P15" s="31"/>
      <c r="Q15" s="31"/>
      <c r="R15" s="31"/>
      <c r="S15" s="30"/>
      <c r="T15" s="30"/>
      <c r="U15" s="31"/>
      <c r="V15" s="32"/>
      <c r="W15" s="21" t="str">
        <f t="shared" si="0"/>
        <v/>
      </c>
      <c r="X15" s="21">
        <f>IF(W15="",0,IF($H15="男",IF($W15&lt;387,100,VLOOKUP($W15,chart!$C$2:$D$67,2,TRUE)),IF($W15&lt;227,100,(VLOOKUP('ALL (記錄)'!$W15,chart!$A$2:$B$67,2,TRUE)))))</f>
        <v>0</v>
      </c>
    </row>
    <row r="16" spans="1:25" ht="16.5" customHeight="1" thickBot="1">
      <c r="A16" s="40"/>
      <c r="B16" s="41"/>
      <c r="C16" s="42"/>
      <c r="D16" s="42"/>
      <c r="E16" s="43"/>
      <c r="F16" s="42"/>
      <c r="G16" s="44"/>
      <c r="H16" s="45"/>
      <c r="I16" s="15"/>
      <c r="J16" s="16"/>
      <c r="K16" s="16"/>
      <c r="L16" s="23"/>
      <c r="M16" s="20">
        <f>IF($L16=1,"免",IF(ISBLANK($J16),0,IF($I16=1,VLOOKUP($J16,chart!$G$2:$H$5,2,TRUE),IF(AND('ALL (記錄)'!$J16=50,'ALL (記錄)'!$K16="A"),100,IF(AND('ALL (記錄)'!$J16=50,'ALL (記錄)'!$K16="B"),90,VLOOKUP($J16,chart!$G$2:$H$8,2,TRUE))))))</f>
        <v>0</v>
      </c>
      <c r="N16" s="29"/>
      <c r="O16" s="30"/>
      <c r="P16" s="31"/>
      <c r="Q16" s="31"/>
      <c r="R16" s="31"/>
      <c r="S16" s="30"/>
      <c r="T16" s="30"/>
      <c r="U16" s="31"/>
      <c r="V16" s="32"/>
      <c r="W16" s="21" t="str">
        <f t="shared" si="0"/>
        <v/>
      </c>
      <c r="X16" s="21">
        <f>IF(W16="",0,IF($H16="男",IF($W16&lt;387,100,VLOOKUP($W16,chart!$C$2:$D$67,2,TRUE)),IF($W16&lt;227,100,(VLOOKUP('ALL (記錄)'!$W16,chart!$A$2:$B$67,2,TRUE)))))</f>
        <v>0</v>
      </c>
    </row>
    <row r="17" spans="1:24" ht="16.5" customHeight="1" thickBot="1">
      <c r="A17" s="40"/>
      <c r="B17" s="41"/>
      <c r="C17" s="42"/>
      <c r="D17" s="42"/>
      <c r="E17" s="43"/>
      <c r="F17" s="42"/>
      <c r="G17" s="44"/>
      <c r="H17" s="45"/>
      <c r="I17" s="15"/>
      <c r="J17" s="16"/>
      <c r="K17" s="16"/>
      <c r="L17" s="23"/>
      <c r="M17" s="20">
        <f>IF($L17=1,"免",IF(ISBLANK($J17),0,IF($I17=1,VLOOKUP($J17,chart!$G$2:$H$5,2,TRUE),IF(AND('ALL (記錄)'!$J17=50,'ALL (記錄)'!$K17="A"),100,IF(AND('ALL (記錄)'!$J17=50,'ALL (記錄)'!$K17="B"),90,VLOOKUP($J17,chart!$G$2:$H$8,2,TRUE))))))</f>
        <v>0</v>
      </c>
      <c r="N17" s="29"/>
      <c r="O17" s="30"/>
      <c r="P17" s="31"/>
      <c r="Q17" s="31"/>
      <c r="R17" s="31"/>
      <c r="S17" s="30"/>
      <c r="T17" s="30"/>
      <c r="U17" s="31"/>
      <c r="V17" s="32"/>
      <c r="W17" s="21" t="str">
        <f t="shared" si="0"/>
        <v/>
      </c>
      <c r="X17" s="21">
        <f>IF(W17="",0,IF($H17="男",IF($W17&lt;387,100,VLOOKUP($W17,chart!$C$2:$D$67,2,TRUE)),IF($W17&lt;227,100,(VLOOKUP('ALL (記錄)'!$W17,chart!$A$2:$B$67,2,TRUE)))))</f>
        <v>0</v>
      </c>
    </row>
    <row r="18" spans="1:24" ht="16.5" customHeight="1" thickBot="1">
      <c r="A18" s="40"/>
      <c r="B18" s="41"/>
      <c r="C18" s="42"/>
      <c r="D18" s="42"/>
      <c r="E18" s="43"/>
      <c r="F18" s="42"/>
      <c r="G18" s="44"/>
      <c r="H18" s="45"/>
      <c r="I18" s="15"/>
      <c r="J18" s="16"/>
      <c r="K18" s="16"/>
      <c r="L18" s="23"/>
      <c r="M18" s="20">
        <f>IF($L18=1,"免",IF(ISBLANK($J18),0,IF($I18=1,VLOOKUP($J18,chart!$G$2:$H$5,2,TRUE),IF(AND('ALL (記錄)'!$J18=50,'ALL (記錄)'!$K18="A"),100,IF(AND('ALL (記錄)'!$J18=50,'ALL (記錄)'!$K18="B"),90,VLOOKUP($J18,chart!$G$2:$H$8,2,TRUE))))))</f>
        <v>0</v>
      </c>
      <c r="N18" s="29"/>
      <c r="O18" s="30"/>
      <c r="P18" s="31"/>
      <c r="Q18" s="31"/>
      <c r="R18" s="31"/>
      <c r="S18" s="30"/>
      <c r="T18" s="30"/>
      <c r="U18" s="31"/>
      <c r="V18" s="32"/>
      <c r="W18" s="21" t="str">
        <f t="shared" si="0"/>
        <v/>
      </c>
      <c r="X18" s="21">
        <f>IF(W18="",0,IF($H18="男",IF($W18&lt;387,100,VLOOKUP($W18,chart!$C$2:$D$67,2,TRUE)),IF($W18&lt;227,100,(VLOOKUP('ALL (記錄)'!$W18,chart!$A$2:$B$67,2,TRUE)))))</f>
        <v>0</v>
      </c>
    </row>
    <row r="19" spans="1:24" ht="16.5" customHeight="1" thickBot="1">
      <c r="A19" s="40"/>
      <c r="B19" s="41"/>
      <c r="C19" s="42"/>
      <c r="D19" s="42"/>
      <c r="E19" s="43"/>
      <c r="F19" s="42"/>
      <c r="G19" s="44"/>
      <c r="H19" s="45"/>
      <c r="I19" s="15"/>
      <c r="J19" s="16"/>
      <c r="K19" s="16"/>
      <c r="L19" s="23"/>
      <c r="M19" s="20">
        <f>IF($L19=1,"免",IF(ISBLANK($J19),0,IF($I19=1,VLOOKUP($J19,chart!$G$2:$H$5,2,TRUE),IF(AND('ALL (記錄)'!$J19=50,'ALL (記錄)'!$K19="A"),100,IF(AND('ALL (記錄)'!$J19=50,'ALL (記錄)'!$K19="B"),90,VLOOKUP($J19,chart!$G$2:$H$8,2,TRUE))))))</f>
        <v>0</v>
      </c>
      <c r="N19" s="29"/>
      <c r="O19" s="30"/>
      <c r="P19" s="31"/>
      <c r="Q19" s="31"/>
      <c r="R19" s="31"/>
      <c r="S19" s="30"/>
      <c r="T19" s="30"/>
      <c r="U19" s="31"/>
      <c r="V19" s="32"/>
      <c r="W19" s="21" t="str">
        <f t="shared" si="0"/>
        <v/>
      </c>
      <c r="X19" s="21">
        <f>IF(W19="",0,IF($H19="男",IF($W19&lt;387,100,VLOOKUP($W19,chart!$C$2:$D$67,2,TRUE)),IF($W19&lt;227,100,(VLOOKUP('ALL (記錄)'!$W19,chart!$A$2:$B$67,2,TRUE)))))</f>
        <v>0</v>
      </c>
    </row>
    <row r="20" spans="1:24" ht="16.5" customHeight="1" thickBot="1">
      <c r="A20" s="40"/>
      <c r="B20" s="41"/>
      <c r="C20" s="42"/>
      <c r="D20" s="42"/>
      <c r="E20" s="43"/>
      <c r="F20" s="42"/>
      <c r="G20" s="44"/>
      <c r="H20" s="45"/>
      <c r="I20" s="15"/>
      <c r="J20" s="16"/>
      <c r="K20" s="16"/>
      <c r="L20" s="23"/>
      <c r="M20" s="20">
        <f>IF($L20=1,"免",IF(ISBLANK($J20),0,IF($I20=1,VLOOKUP($J20,chart!$G$2:$H$5,2,TRUE),IF(AND('ALL (記錄)'!$J20=50,'ALL (記錄)'!$K20="A"),100,IF(AND('ALL (記錄)'!$J20=50,'ALL (記錄)'!$K20="B"),90,VLOOKUP($J20,chart!$G$2:$H$8,2,TRUE))))))</f>
        <v>0</v>
      </c>
      <c r="N20" s="29"/>
      <c r="O20" s="30"/>
      <c r="P20" s="31"/>
      <c r="Q20" s="31"/>
      <c r="R20" s="31"/>
      <c r="S20" s="30"/>
      <c r="T20" s="30"/>
      <c r="U20" s="31"/>
      <c r="V20" s="32"/>
      <c r="W20" s="21" t="str">
        <f t="shared" si="0"/>
        <v/>
      </c>
      <c r="X20" s="21">
        <f>IF(W20="",0,IF($H20="男",IF($W20&lt;387,100,VLOOKUP($W20,chart!$C$2:$D$67,2,TRUE)),IF($W20&lt;227,100,(VLOOKUP('ALL (記錄)'!$W20,chart!$A$2:$B$67,2,TRUE)))))</f>
        <v>0</v>
      </c>
    </row>
    <row r="21" spans="1:24" ht="16.5" customHeight="1" thickBot="1">
      <c r="A21" s="40"/>
      <c r="B21" s="41"/>
      <c r="C21" s="42"/>
      <c r="D21" s="42"/>
      <c r="E21" s="43"/>
      <c r="F21" s="42"/>
      <c r="G21" s="44"/>
      <c r="H21" s="45"/>
      <c r="I21" s="15"/>
      <c r="J21" s="16"/>
      <c r="K21" s="16"/>
      <c r="L21" s="23"/>
      <c r="M21" s="20">
        <f>IF($L21=1,"免",IF(ISBLANK($J21),0,IF($I21=1,VLOOKUP($J21,chart!$G$2:$H$5,2,TRUE),IF(AND('ALL (記錄)'!$J21=50,'ALL (記錄)'!$K21="A"),100,IF(AND('ALL (記錄)'!$J21=50,'ALL (記錄)'!$K21="B"),90,VLOOKUP($J21,chart!$G$2:$H$8,2,TRUE))))))</f>
        <v>0</v>
      </c>
      <c r="N21" s="29"/>
      <c r="O21" s="30"/>
      <c r="P21" s="31"/>
      <c r="Q21" s="31"/>
      <c r="R21" s="31"/>
      <c r="S21" s="30"/>
      <c r="T21" s="30"/>
      <c r="U21" s="31"/>
      <c r="V21" s="32"/>
      <c r="W21" s="21" t="str">
        <f t="shared" si="0"/>
        <v/>
      </c>
      <c r="X21" s="21">
        <f>IF(W21="",0,IF($H21="男",IF($W21&lt;387,100,VLOOKUP($W21,chart!$C$2:$D$67,2,TRUE)),IF($W21&lt;227,100,(VLOOKUP('ALL (記錄)'!$W21,chart!$A$2:$B$67,2,TRUE)))))</f>
        <v>0</v>
      </c>
    </row>
    <row r="22" spans="1:24" ht="16.5" customHeight="1" thickBot="1">
      <c r="A22" s="40"/>
      <c r="B22" s="41"/>
      <c r="C22" s="42"/>
      <c r="D22" s="42"/>
      <c r="E22" s="43"/>
      <c r="F22" s="42"/>
      <c r="G22" s="44"/>
      <c r="H22" s="45"/>
      <c r="I22" s="15"/>
      <c r="J22" s="16"/>
      <c r="K22" s="16"/>
      <c r="L22" s="23"/>
      <c r="M22" s="20">
        <f>IF($L22=1,"免",IF(ISBLANK($J22),0,IF($I22=1,VLOOKUP($J22,chart!$G$2:$H$5,2,TRUE),IF(AND('ALL (記錄)'!$J22=50,'ALL (記錄)'!$K22="A"),100,IF(AND('ALL (記錄)'!$J22=50,'ALL (記錄)'!$K22="B"),90,VLOOKUP($J22,chart!$G$2:$H$8,2,TRUE))))))</f>
        <v>0</v>
      </c>
      <c r="N22" s="29"/>
      <c r="O22" s="30"/>
      <c r="P22" s="31"/>
      <c r="Q22" s="31"/>
      <c r="R22" s="31"/>
      <c r="S22" s="30"/>
      <c r="T22" s="30"/>
      <c r="U22" s="31"/>
      <c r="V22" s="32"/>
      <c r="W22" s="21" t="str">
        <f t="shared" si="0"/>
        <v/>
      </c>
      <c r="X22" s="21">
        <f>IF(W22="",0,IF($H22="男",IF($W22&lt;387,100,VLOOKUP($W22,chart!$C$2:$D$67,2,TRUE)),IF($W22&lt;227,100,(VLOOKUP('ALL (記錄)'!$W22,chart!$A$2:$B$67,2,TRUE)))))</f>
        <v>0</v>
      </c>
    </row>
    <row r="23" spans="1:24" ht="16.5" customHeight="1" thickBot="1">
      <c r="A23" s="40"/>
      <c r="B23" s="41"/>
      <c r="C23" s="42"/>
      <c r="D23" s="42"/>
      <c r="E23" s="43"/>
      <c r="F23" s="42"/>
      <c r="G23" s="44"/>
      <c r="H23" s="45"/>
      <c r="I23" s="15"/>
      <c r="J23" s="16"/>
      <c r="K23" s="16"/>
      <c r="L23" s="23"/>
      <c r="M23" s="20">
        <f>IF($L23=1,"免",IF(ISBLANK($J23),0,IF($I23=1,VLOOKUP($J23,chart!$G$2:$H$5,2,TRUE),IF(AND('ALL (記錄)'!$J23=50,'ALL (記錄)'!$K23="A"),100,IF(AND('ALL (記錄)'!$J23=50,'ALL (記錄)'!$K23="B"),90,VLOOKUP($J23,chart!$G$2:$H$8,2,TRUE))))))</f>
        <v>0</v>
      </c>
      <c r="N23" s="29"/>
      <c r="O23" s="30"/>
      <c r="P23" s="31"/>
      <c r="Q23" s="31"/>
      <c r="R23" s="31"/>
      <c r="S23" s="30"/>
      <c r="T23" s="30"/>
      <c r="U23" s="31"/>
      <c r="V23" s="32"/>
      <c r="W23" s="21" t="str">
        <f t="shared" si="0"/>
        <v/>
      </c>
      <c r="X23" s="21">
        <f>IF(W23="",0,IF($H23="男",IF($W23&lt;387,100,VLOOKUP($W23,chart!$C$2:$D$67,2,TRUE)),IF($W23&lt;227,100,(VLOOKUP('ALL (記錄)'!$W23,chart!$A$2:$B$67,2,TRUE)))))</f>
        <v>0</v>
      </c>
    </row>
    <row r="24" spans="1:24" ht="16.5" customHeight="1" thickBot="1">
      <c r="A24" s="40"/>
      <c r="B24" s="41"/>
      <c r="C24" s="42"/>
      <c r="D24" s="42"/>
      <c r="E24" s="43"/>
      <c r="F24" s="42"/>
      <c r="G24" s="44"/>
      <c r="H24" s="45"/>
      <c r="I24" s="15"/>
      <c r="J24" s="16"/>
      <c r="K24" s="16"/>
      <c r="L24" s="23"/>
      <c r="M24" s="20">
        <f>IF($L24=1,"免",IF(ISBLANK($J24),0,IF($I24=1,VLOOKUP($J24,chart!$G$2:$H$5,2,TRUE),IF(AND('ALL (記錄)'!$J24=50,'ALL (記錄)'!$K24="A"),100,IF(AND('ALL (記錄)'!$J24=50,'ALL (記錄)'!$K24="B"),90,VLOOKUP($J24,chart!$G$2:$H$8,2,TRUE))))))</f>
        <v>0</v>
      </c>
      <c r="N24" s="29"/>
      <c r="O24" s="30"/>
      <c r="P24" s="31"/>
      <c r="Q24" s="31"/>
      <c r="R24" s="31"/>
      <c r="S24" s="30"/>
      <c r="T24" s="30"/>
      <c r="U24" s="31"/>
      <c r="V24" s="32"/>
      <c r="W24" s="21" t="str">
        <f t="shared" si="0"/>
        <v/>
      </c>
      <c r="X24" s="21">
        <f>IF(W24="",0,IF($H24="男",IF($W24&lt;387,100,VLOOKUP($W24,chart!$C$2:$D$67,2,TRUE)),IF($W24&lt;227,100,(VLOOKUP('ALL (記錄)'!$W24,chart!$A$2:$B$67,2,TRUE)))))</f>
        <v>0</v>
      </c>
    </row>
    <row r="25" spans="1:24" ht="16.5" customHeight="1" thickBot="1">
      <c r="A25" s="40"/>
      <c r="B25" s="41"/>
      <c r="C25" s="42"/>
      <c r="D25" s="42"/>
      <c r="E25" s="43"/>
      <c r="F25" s="42"/>
      <c r="G25" s="44"/>
      <c r="H25" s="45"/>
      <c r="I25" s="15"/>
      <c r="J25" s="16"/>
      <c r="K25" s="16"/>
      <c r="L25" s="23"/>
      <c r="M25" s="20">
        <f>IF($L25=1,"免",IF(ISBLANK($J25),0,IF($I25=1,VLOOKUP($J25,chart!$G$2:$H$5,2,TRUE),IF(AND('ALL (記錄)'!$J25=50,'ALL (記錄)'!$K25="A"),100,IF(AND('ALL (記錄)'!$J25=50,'ALL (記錄)'!$K25="B"),90,VLOOKUP($J25,chart!$G$2:$H$8,2,TRUE))))))</f>
        <v>0</v>
      </c>
      <c r="N25" s="29"/>
      <c r="O25" s="30"/>
      <c r="P25" s="31"/>
      <c r="Q25" s="31"/>
      <c r="R25" s="31"/>
      <c r="S25" s="30"/>
      <c r="T25" s="30"/>
      <c r="U25" s="31"/>
      <c r="V25" s="32"/>
      <c r="W25" s="21" t="str">
        <f t="shared" si="0"/>
        <v/>
      </c>
      <c r="X25" s="21">
        <f>IF(W25="",0,IF($H25="男",IF($W25&lt;387,100,VLOOKUP($W25,chart!$C$2:$D$67,2,TRUE)),IF($W25&lt;227,100,(VLOOKUP('ALL (記錄)'!$W25,chart!$A$2:$B$67,2,TRUE)))))</f>
        <v>0</v>
      </c>
    </row>
    <row r="26" spans="1:24" ht="16.5" customHeight="1" thickBot="1">
      <c r="A26" s="40"/>
      <c r="B26" s="41"/>
      <c r="C26" s="42"/>
      <c r="D26" s="42"/>
      <c r="E26" s="43"/>
      <c r="F26" s="42"/>
      <c r="G26" s="44"/>
      <c r="H26" s="45"/>
      <c r="I26" s="15"/>
      <c r="J26" s="16"/>
      <c r="K26" s="16"/>
      <c r="L26" s="23"/>
      <c r="M26" s="20">
        <f>IF($L26=1,"免",IF(ISBLANK($J26),0,IF($I26=1,VLOOKUP($J26,chart!$G$2:$H$5,2,TRUE),IF(AND('ALL (記錄)'!$J26=50,'ALL (記錄)'!$K26="A"),100,IF(AND('ALL (記錄)'!$J26=50,'ALL (記錄)'!$K26="B"),90,VLOOKUP($J26,chart!$G$2:$H$8,2,TRUE))))))</f>
        <v>0</v>
      </c>
      <c r="N26" s="29"/>
      <c r="O26" s="30"/>
      <c r="P26" s="31"/>
      <c r="Q26" s="31"/>
      <c r="R26" s="31"/>
      <c r="S26" s="30"/>
      <c r="T26" s="30"/>
      <c r="U26" s="31"/>
      <c r="V26" s="32"/>
      <c r="W26" s="21" t="str">
        <f t="shared" si="0"/>
        <v/>
      </c>
      <c r="X26" s="21">
        <f>IF(W26="",0,IF($H26="男",IF($W26&lt;387,100,VLOOKUP($W26,chart!$C$2:$D$67,2,TRUE)),IF($W26&lt;227,100,(VLOOKUP('ALL (記錄)'!$W26,chart!$A$2:$B$67,2,TRUE)))))</f>
        <v>0</v>
      </c>
    </row>
    <row r="27" spans="1:24" ht="16.5" customHeight="1" thickBot="1">
      <c r="A27" s="40"/>
      <c r="B27" s="41"/>
      <c r="C27" s="42"/>
      <c r="D27" s="42"/>
      <c r="E27" s="43"/>
      <c r="F27" s="42"/>
      <c r="G27" s="44"/>
      <c r="H27" s="45"/>
      <c r="I27" s="15"/>
      <c r="J27" s="16"/>
      <c r="K27" s="16"/>
      <c r="L27" s="23"/>
      <c r="M27" s="20">
        <f>IF($L27=1,"免",IF(ISBLANK($J27),0,IF($I27=1,VLOOKUP($J27,chart!$G$2:$H$5,2,TRUE),IF(AND('ALL (記錄)'!$J27=50,'ALL (記錄)'!$K27="A"),100,IF(AND('ALL (記錄)'!$J27=50,'ALL (記錄)'!$K27="B"),90,VLOOKUP($J27,chart!$G$2:$H$8,2,TRUE))))))</f>
        <v>0</v>
      </c>
      <c r="N27" s="29"/>
      <c r="O27" s="30"/>
      <c r="P27" s="31"/>
      <c r="Q27" s="31"/>
      <c r="R27" s="31"/>
      <c r="S27" s="30"/>
      <c r="T27" s="30"/>
      <c r="U27" s="31"/>
      <c r="V27" s="32"/>
      <c r="W27" s="21" t="str">
        <f t="shared" si="0"/>
        <v/>
      </c>
      <c r="X27" s="21">
        <f>IF(W27="",0,IF($H27="男",IF($W27&lt;387,100,VLOOKUP($W27,chart!$C$2:$D$67,2,TRUE)),IF($W27&lt;227,100,(VLOOKUP('ALL (記錄)'!$W27,chart!$A$2:$B$67,2,TRUE)))))</f>
        <v>0</v>
      </c>
    </row>
    <row r="28" spans="1:24" ht="16.5" customHeight="1" thickBot="1">
      <c r="A28" s="40"/>
      <c r="B28" s="41"/>
      <c r="C28" s="42"/>
      <c r="D28" s="42"/>
      <c r="E28" s="43"/>
      <c r="F28" s="42"/>
      <c r="G28" s="44"/>
      <c r="H28" s="45"/>
      <c r="I28" s="15"/>
      <c r="J28" s="16"/>
      <c r="K28" s="16"/>
      <c r="L28" s="23"/>
      <c r="M28" s="20">
        <f>IF($L28=1,"免",IF(ISBLANK($J28),0,IF($I28=1,VLOOKUP($J28,chart!$G$2:$H$5,2,TRUE),IF(AND('ALL (記錄)'!$J28=50,'ALL (記錄)'!$K28="A"),100,IF(AND('ALL (記錄)'!$J28=50,'ALL (記錄)'!$K28="B"),90,VLOOKUP($J28,chart!$G$2:$H$8,2,TRUE))))))</f>
        <v>0</v>
      </c>
      <c r="N28" s="29"/>
      <c r="O28" s="30"/>
      <c r="P28" s="31"/>
      <c r="Q28" s="31"/>
      <c r="R28" s="31"/>
      <c r="S28" s="30"/>
      <c r="T28" s="30"/>
      <c r="U28" s="31"/>
      <c r="V28" s="32"/>
      <c r="W28" s="21" t="str">
        <f t="shared" si="0"/>
        <v/>
      </c>
      <c r="X28" s="21">
        <f>IF(W28="",0,IF($H28="男",IF($W28&lt;387,100,VLOOKUP($W28,chart!$C$2:$D$67,2,TRUE)),IF($W28&lt;227,100,(VLOOKUP('ALL (記錄)'!$W28,chart!$A$2:$B$67,2,TRUE)))))</f>
        <v>0</v>
      </c>
    </row>
    <row r="29" spans="1:24" ht="16.5" customHeight="1" thickBot="1">
      <c r="A29" s="40"/>
      <c r="B29" s="41"/>
      <c r="C29" s="42"/>
      <c r="D29" s="42"/>
      <c r="E29" s="43"/>
      <c r="F29" s="42"/>
      <c r="G29" s="44"/>
      <c r="H29" s="45"/>
      <c r="I29" s="15"/>
      <c r="J29" s="16"/>
      <c r="K29" s="16"/>
      <c r="L29" s="23"/>
      <c r="M29" s="20">
        <f>IF($L29=1,"免",IF(ISBLANK($J29),0,IF($I29=1,VLOOKUP($J29,chart!$G$2:$H$5,2,TRUE),IF(AND('ALL (記錄)'!$J29=50,'ALL (記錄)'!$K29="A"),100,IF(AND('ALL (記錄)'!$J29=50,'ALL (記錄)'!$K29="B"),90,VLOOKUP($J29,chart!$G$2:$H$8,2,TRUE))))))</f>
        <v>0</v>
      </c>
      <c r="N29" s="29"/>
      <c r="O29" s="30"/>
      <c r="P29" s="31"/>
      <c r="Q29" s="31"/>
      <c r="R29" s="31"/>
      <c r="S29" s="30"/>
      <c r="T29" s="30"/>
      <c r="U29" s="31"/>
      <c r="V29" s="32"/>
      <c r="W29" s="21" t="str">
        <f t="shared" si="0"/>
        <v/>
      </c>
      <c r="X29" s="21">
        <f>IF(W29="",0,IF($H29="男",IF($W29&lt;387,100,VLOOKUP($W29,chart!$C$2:$D$67,2,TRUE)),IF($W29&lt;227,100,(VLOOKUP('ALL (記錄)'!$W29,chart!$A$2:$B$67,2,TRUE)))))</f>
        <v>0</v>
      </c>
    </row>
    <row r="30" spans="1:24" ht="16.5" customHeight="1" thickBot="1">
      <c r="A30" s="40"/>
      <c r="B30" s="41"/>
      <c r="C30" s="42"/>
      <c r="D30" s="42"/>
      <c r="E30" s="43"/>
      <c r="F30" s="42"/>
      <c r="G30" s="44"/>
      <c r="H30" s="45"/>
      <c r="I30" s="15"/>
      <c r="J30" s="16"/>
      <c r="K30" s="16"/>
      <c r="L30" s="23"/>
      <c r="M30" s="20">
        <f>IF($L30=1,"免",IF(ISBLANK($J30),0,IF($I30=1,VLOOKUP($J30,chart!$G$2:$H$5,2,TRUE),IF(AND('ALL (記錄)'!$J30=50,'ALL (記錄)'!$K30="A"),100,IF(AND('ALL (記錄)'!$J30=50,'ALL (記錄)'!$K30="B"),90,VLOOKUP($J30,chart!$G$2:$H$8,2,TRUE))))))</f>
        <v>0</v>
      </c>
      <c r="N30" s="29"/>
      <c r="O30" s="30"/>
      <c r="P30" s="31"/>
      <c r="Q30" s="31"/>
      <c r="R30" s="31"/>
      <c r="S30" s="30"/>
      <c r="T30" s="30"/>
      <c r="U30" s="31"/>
      <c r="V30" s="32"/>
      <c r="W30" s="21" t="str">
        <f t="shared" si="0"/>
        <v/>
      </c>
      <c r="X30" s="21">
        <f>IF(W30="",0,IF($H30="男",IF($W30&lt;387,100,VLOOKUP($W30,chart!$C$2:$D$67,2,TRUE)),IF($W30&lt;227,100,(VLOOKUP('ALL (記錄)'!$W30,chart!$A$2:$B$67,2,TRUE)))))</f>
        <v>0</v>
      </c>
    </row>
    <row r="31" spans="1:24" ht="16.5" customHeight="1" thickBot="1">
      <c r="A31" s="40"/>
      <c r="B31" s="41"/>
      <c r="C31" s="42"/>
      <c r="D31" s="42"/>
      <c r="E31" s="43"/>
      <c r="F31" s="42"/>
      <c r="G31" s="44"/>
      <c r="H31" s="45"/>
      <c r="I31" s="15"/>
      <c r="J31" s="16"/>
      <c r="K31" s="16"/>
      <c r="L31" s="23"/>
      <c r="M31" s="20">
        <f>IF($L31=1,"免",IF(ISBLANK($J31),0,IF($I31=1,VLOOKUP($J31,chart!$G$2:$H$5,2,TRUE),IF(AND('ALL (記錄)'!$J31=50,'ALL (記錄)'!$K31="A"),100,IF(AND('ALL (記錄)'!$J31=50,'ALL (記錄)'!$K31="B"),90,VLOOKUP($J31,chart!$G$2:$H$8,2,TRUE))))))</f>
        <v>0</v>
      </c>
      <c r="N31" s="29"/>
      <c r="O31" s="30"/>
      <c r="P31" s="31"/>
      <c r="Q31" s="31"/>
      <c r="R31" s="31"/>
      <c r="S31" s="30"/>
      <c r="T31" s="30"/>
      <c r="U31" s="31"/>
      <c r="V31" s="32"/>
      <c r="W31" s="21" t="str">
        <f t="shared" si="0"/>
        <v/>
      </c>
      <c r="X31" s="21">
        <f>IF(W31="",0,IF($H31="男",IF($W31&lt;387,100,VLOOKUP($W31,chart!$C$2:$D$67,2,TRUE)),IF($W31&lt;227,100,(VLOOKUP('ALL (記錄)'!$W31,chart!$A$2:$B$67,2,TRUE)))))</f>
        <v>0</v>
      </c>
    </row>
    <row r="32" spans="1:24" ht="16.5" customHeight="1" thickBot="1">
      <c r="A32" s="40"/>
      <c r="B32" s="41"/>
      <c r="C32" s="42"/>
      <c r="D32" s="42"/>
      <c r="E32" s="43"/>
      <c r="F32" s="42"/>
      <c r="G32" s="44"/>
      <c r="H32" s="45"/>
      <c r="I32" s="15"/>
      <c r="J32" s="16"/>
      <c r="K32" s="16"/>
      <c r="L32" s="23"/>
      <c r="M32" s="20">
        <f>IF($L32=1,"免",IF(ISBLANK($J32),0,IF($I32=1,VLOOKUP($J32,chart!$G$2:$H$5,2,TRUE),IF(AND('ALL (記錄)'!$J32=50,'ALL (記錄)'!$K32="A"),100,IF(AND('ALL (記錄)'!$J32=50,'ALL (記錄)'!$K32="B"),90,VLOOKUP($J32,chart!$G$2:$H$8,2,TRUE))))))</f>
        <v>0</v>
      </c>
      <c r="N32" s="29"/>
      <c r="O32" s="30"/>
      <c r="P32" s="31"/>
      <c r="Q32" s="31"/>
      <c r="R32" s="31"/>
      <c r="S32" s="30"/>
      <c r="T32" s="30"/>
      <c r="U32" s="31"/>
      <c r="V32" s="32"/>
      <c r="W32" s="21" t="str">
        <f t="shared" si="0"/>
        <v/>
      </c>
      <c r="X32" s="21">
        <f>IF(W32="",0,IF($H32="男",IF($W32&lt;387,100,VLOOKUP($W32,chart!$C$2:$D$67,2,TRUE)),IF($W32&lt;227,100,(VLOOKUP('ALL (記錄)'!$W32,chart!$A$2:$B$67,2,TRUE)))))</f>
        <v>0</v>
      </c>
    </row>
    <row r="33" spans="1:24" ht="16.5" customHeight="1" thickBot="1">
      <c r="A33" s="40"/>
      <c r="B33" s="41"/>
      <c r="C33" s="42"/>
      <c r="D33" s="42"/>
      <c r="E33" s="43"/>
      <c r="F33" s="42"/>
      <c r="G33" s="44"/>
      <c r="H33" s="45"/>
      <c r="I33" s="15"/>
      <c r="J33" s="16"/>
      <c r="K33" s="16"/>
      <c r="L33" s="23"/>
      <c r="M33" s="20">
        <f>IF($L33=1,"免",IF(ISBLANK($J33),0,IF($I33=1,VLOOKUP($J33,chart!$G$2:$H$5,2,TRUE),IF(AND('ALL (記錄)'!$J33=50,'ALL (記錄)'!$K33="A"),100,IF(AND('ALL (記錄)'!$J33=50,'ALL (記錄)'!$K33="B"),90,VLOOKUP($J33,chart!$G$2:$H$8,2,TRUE))))))</f>
        <v>0</v>
      </c>
      <c r="N33" s="29"/>
      <c r="O33" s="30"/>
      <c r="P33" s="31"/>
      <c r="Q33" s="31"/>
      <c r="R33" s="31"/>
      <c r="S33" s="30"/>
      <c r="T33" s="30"/>
      <c r="U33" s="31"/>
      <c r="V33" s="32"/>
      <c r="W33" s="21" t="str">
        <f t="shared" si="0"/>
        <v/>
      </c>
      <c r="X33" s="21">
        <f>IF(W33="",0,IF($H33="男",IF($W33&lt;387,100,VLOOKUP($W33,chart!$C$2:$D$67,2,TRUE)),IF($W33&lt;227,100,(VLOOKUP('ALL (記錄)'!$W33,chart!$A$2:$B$67,2,TRUE)))))</f>
        <v>0</v>
      </c>
    </row>
    <row r="34" spans="1:24" ht="16.5" customHeight="1" thickBot="1">
      <c r="A34" s="40"/>
      <c r="B34" s="41"/>
      <c r="C34" s="42"/>
      <c r="D34" s="42"/>
      <c r="E34" s="43"/>
      <c r="F34" s="42"/>
      <c r="G34" s="44"/>
      <c r="H34" s="45"/>
      <c r="I34" s="15"/>
      <c r="J34" s="16"/>
      <c r="K34" s="16"/>
      <c r="L34" s="23"/>
      <c r="M34" s="20">
        <f>IF($L34=1,"免",IF(ISBLANK($J34),0,IF($I34=1,VLOOKUP($J34,chart!$G$2:$H$5,2,TRUE),IF(AND('ALL (記錄)'!$J34=50,'ALL (記錄)'!$K34="A"),100,IF(AND('ALL (記錄)'!$J34=50,'ALL (記錄)'!$K34="B"),90,VLOOKUP($J34,chart!$G$2:$H$8,2,TRUE))))))</f>
        <v>0</v>
      </c>
      <c r="N34" s="29"/>
      <c r="O34" s="30"/>
      <c r="P34" s="31"/>
      <c r="Q34" s="31"/>
      <c r="R34" s="31"/>
      <c r="S34" s="30"/>
      <c r="T34" s="30"/>
      <c r="U34" s="31"/>
      <c r="V34" s="32"/>
      <c r="W34" s="21" t="str">
        <f t="shared" si="0"/>
        <v/>
      </c>
      <c r="X34" s="21">
        <f>IF(W34="",0,IF($H34="男",IF($W34&lt;387,100,VLOOKUP($W34,chart!$C$2:$D$67,2,TRUE)),IF($W34&lt;227,100,(VLOOKUP('ALL (記錄)'!$W34,chart!$A$2:$B$67,2,TRUE)))))</f>
        <v>0</v>
      </c>
    </row>
    <row r="35" spans="1:24" ht="16.5" customHeight="1" thickBot="1">
      <c r="A35" s="40"/>
      <c r="B35" s="41"/>
      <c r="C35" s="42"/>
      <c r="D35" s="42"/>
      <c r="E35" s="43"/>
      <c r="F35" s="42"/>
      <c r="G35" s="44"/>
      <c r="H35" s="45"/>
      <c r="I35" s="15"/>
      <c r="J35" s="16"/>
      <c r="K35" s="16"/>
      <c r="L35" s="23"/>
      <c r="M35" s="20">
        <f>IF($L35=1,"免",IF(ISBLANK($J35),0,IF($I35=1,VLOOKUP($J35,chart!$G$2:$H$5,2,TRUE),IF(AND('ALL (記錄)'!$J35=50,'ALL (記錄)'!$K35="A"),100,IF(AND('ALL (記錄)'!$J35=50,'ALL (記錄)'!$K35="B"),90,VLOOKUP($J35,chart!$G$2:$H$8,2,TRUE))))))</f>
        <v>0</v>
      </c>
      <c r="N35" s="29"/>
      <c r="O35" s="30"/>
      <c r="P35" s="31"/>
      <c r="Q35" s="31"/>
      <c r="R35" s="31"/>
      <c r="S35" s="30"/>
      <c r="T35" s="30"/>
      <c r="U35" s="31"/>
      <c r="V35" s="32"/>
      <c r="W35" s="21" t="str">
        <f t="shared" si="0"/>
        <v/>
      </c>
      <c r="X35" s="21">
        <f>IF(W35="",0,IF($H35="男",IF($W35&lt;387,100,VLOOKUP($W35,chart!$C$2:$D$67,2,TRUE)),IF($W35&lt;227,100,(VLOOKUP('ALL (記錄)'!$W35,chart!$A$2:$B$67,2,TRUE)))))</f>
        <v>0</v>
      </c>
    </row>
    <row r="36" spans="1:24" ht="16.5" customHeight="1" thickBot="1">
      <c r="A36" s="40"/>
      <c r="B36" s="41"/>
      <c r="C36" s="42"/>
      <c r="D36" s="42"/>
      <c r="E36" s="43"/>
      <c r="F36" s="42"/>
      <c r="G36" s="44"/>
      <c r="H36" s="45"/>
      <c r="I36" s="15"/>
      <c r="J36" s="16"/>
      <c r="K36" s="16"/>
      <c r="L36" s="23"/>
      <c r="M36" s="20">
        <f>IF($L36=1,"免",IF(ISBLANK($J36),0,IF($I36=1,VLOOKUP($J36,chart!$G$2:$H$5,2,TRUE),IF(AND('ALL (記錄)'!$J36=50,'ALL (記錄)'!$K36="A"),100,IF(AND('ALL (記錄)'!$J36=50,'ALL (記錄)'!$K36="B"),90,VLOOKUP($J36,chart!$G$2:$H$8,2,TRUE))))))</f>
        <v>0</v>
      </c>
      <c r="N36" s="29"/>
      <c r="O36" s="30"/>
      <c r="P36" s="31"/>
      <c r="Q36" s="31"/>
      <c r="R36" s="31"/>
      <c r="S36" s="30"/>
      <c r="T36" s="30"/>
      <c r="U36" s="31"/>
      <c r="V36" s="32"/>
      <c r="W36" s="21" t="str">
        <f t="shared" si="0"/>
        <v/>
      </c>
      <c r="X36" s="21">
        <f>IF(W36="",0,IF($H36="男",IF($W36&lt;387,100,VLOOKUP($W36,chart!$C$2:$D$67,2,TRUE)),IF($W36&lt;227,100,(VLOOKUP('ALL (記錄)'!$W36,chart!$A$2:$B$67,2,TRUE)))))</f>
        <v>0</v>
      </c>
    </row>
    <row r="37" spans="1:24" ht="16.5" customHeight="1" thickBot="1">
      <c r="A37" s="40"/>
      <c r="B37" s="41"/>
      <c r="C37" s="42"/>
      <c r="D37" s="42"/>
      <c r="E37" s="43"/>
      <c r="F37" s="42"/>
      <c r="G37" s="44"/>
      <c r="H37" s="45"/>
      <c r="I37" s="15"/>
      <c r="J37" s="16"/>
      <c r="K37" s="16"/>
      <c r="L37" s="23"/>
      <c r="M37" s="20">
        <f>IF($L37=1,"免",IF(ISBLANK($J37),0,IF($I37=1,VLOOKUP($J37,chart!$G$2:$H$5,2,TRUE),IF(AND('ALL (記錄)'!$J37=50,'ALL (記錄)'!$K37="A"),100,IF(AND('ALL (記錄)'!$J37=50,'ALL (記錄)'!$K37="B"),90,VLOOKUP($J37,chart!$G$2:$H$8,2,TRUE))))))</f>
        <v>0</v>
      </c>
      <c r="N37" s="29"/>
      <c r="O37" s="30"/>
      <c r="P37" s="31"/>
      <c r="Q37" s="31"/>
      <c r="R37" s="31"/>
      <c r="S37" s="30"/>
      <c r="T37" s="30"/>
      <c r="U37" s="31"/>
      <c r="V37" s="32"/>
      <c r="W37" s="21" t="str">
        <f t="shared" si="0"/>
        <v/>
      </c>
      <c r="X37" s="21">
        <f>IF(W37="",0,IF($H37="男",IF($W37&lt;387,100,VLOOKUP($W37,chart!$C$2:$D$67,2,TRUE)),IF($W37&lt;227,100,(VLOOKUP('ALL (記錄)'!$W37,chart!$A$2:$B$67,2,TRUE)))))</f>
        <v>0</v>
      </c>
    </row>
    <row r="38" spans="1:24" ht="16.5" customHeight="1" thickBot="1">
      <c r="A38" s="40"/>
      <c r="B38" s="41"/>
      <c r="C38" s="42"/>
      <c r="D38" s="42"/>
      <c r="E38" s="43"/>
      <c r="F38" s="42"/>
      <c r="G38" s="44"/>
      <c r="H38" s="45"/>
      <c r="I38" s="15"/>
      <c r="J38" s="16"/>
      <c r="K38" s="16"/>
      <c r="L38" s="23"/>
      <c r="M38" s="20">
        <f>IF($L38=1,"免",IF(ISBLANK($J38),0,IF($I38=1,VLOOKUP($J38,chart!$G$2:$H$5,2,TRUE),IF(AND('ALL (記錄)'!$J38=50,'ALL (記錄)'!$K38="A"),100,IF(AND('ALL (記錄)'!$J38=50,'ALL (記錄)'!$K38="B"),90,VLOOKUP($J38,chart!$G$2:$H$8,2,TRUE))))))</f>
        <v>0</v>
      </c>
      <c r="N38" s="29"/>
      <c r="O38" s="30"/>
      <c r="P38" s="31"/>
      <c r="Q38" s="31"/>
      <c r="R38" s="31"/>
      <c r="S38" s="30"/>
      <c r="T38" s="30"/>
      <c r="U38" s="31"/>
      <c r="V38" s="32"/>
      <c r="W38" s="21" t="str">
        <f t="shared" si="0"/>
        <v/>
      </c>
      <c r="X38" s="21">
        <f>IF(W38="",0,IF($H38="男",IF($W38&lt;387,100,VLOOKUP($W38,chart!$C$2:$D$67,2,TRUE)),IF($W38&lt;227,100,(VLOOKUP('ALL (記錄)'!$W38,chart!$A$2:$B$67,2,TRUE)))))</f>
        <v>0</v>
      </c>
    </row>
    <row r="39" spans="1:24" ht="16.5" customHeight="1" thickBot="1">
      <c r="A39" s="40"/>
      <c r="B39" s="41"/>
      <c r="C39" s="42"/>
      <c r="D39" s="42"/>
      <c r="E39" s="43"/>
      <c r="F39" s="42"/>
      <c r="G39" s="44"/>
      <c r="H39" s="45"/>
      <c r="I39" s="15"/>
      <c r="J39" s="16"/>
      <c r="K39" s="16"/>
      <c r="L39" s="23"/>
      <c r="M39" s="20">
        <f>IF($L39=1,"免",IF(ISBLANK($J39),0,IF($I39=1,VLOOKUP($J39,chart!$G$2:$H$5,2,TRUE),IF(AND('ALL (記錄)'!$J39=50,'ALL (記錄)'!$K39="A"),100,IF(AND('ALL (記錄)'!$J39=50,'ALL (記錄)'!$K39="B"),90,VLOOKUP($J39,chart!$G$2:$H$8,2,TRUE))))))</f>
        <v>0</v>
      </c>
      <c r="N39" s="29"/>
      <c r="O39" s="30"/>
      <c r="P39" s="31"/>
      <c r="Q39" s="31"/>
      <c r="R39" s="31"/>
      <c r="S39" s="30"/>
      <c r="T39" s="30"/>
      <c r="U39" s="31"/>
      <c r="V39" s="32"/>
      <c r="W39" s="21" t="str">
        <f t="shared" si="0"/>
        <v/>
      </c>
      <c r="X39" s="21">
        <f>IF(W39="",0,IF($H39="男",IF($W39&lt;387,100,VLOOKUP($W39,chart!$C$2:$D$67,2,TRUE)),IF($W39&lt;227,100,(VLOOKUP('ALL (記錄)'!$W39,chart!$A$2:$B$67,2,TRUE)))))</f>
        <v>0</v>
      </c>
    </row>
    <row r="40" spans="1:24" ht="16.5" customHeight="1" thickBot="1">
      <c r="A40" s="40"/>
      <c r="B40" s="41"/>
      <c r="C40" s="42"/>
      <c r="D40" s="42"/>
      <c r="E40" s="43"/>
      <c r="F40" s="42"/>
      <c r="G40" s="44"/>
      <c r="H40" s="45"/>
      <c r="I40" s="15"/>
      <c r="J40" s="16"/>
      <c r="K40" s="16"/>
      <c r="L40" s="23"/>
      <c r="M40" s="20">
        <f>IF($L40=1,"免",IF(ISBLANK($J40),0,IF($I40=1,VLOOKUP($J40,chart!$G$2:$H$5,2,TRUE),IF(AND('ALL (記錄)'!$J40=50,'ALL (記錄)'!$K40="A"),100,IF(AND('ALL (記錄)'!$J40=50,'ALL (記錄)'!$K40="B"),90,VLOOKUP($J40,chart!$G$2:$H$8,2,TRUE))))))</f>
        <v>0</v>
      </c>
      <c r="N40" s="29"/>
      <c r="O40" s="30"/>
      <c r="P40" s="31"/>
      <c r="Q40" s="31"/>
      <c r="R40" s="31"/>
      <c r="S40" s="30"/>
      <c r="T40" s="30"/>
      <c r="U40" s="31"/>
      <c r="V40" s="32"/>
      <c r="W40" s="21" t="str">
        <f t="shared" si="0"/>
        <v/>
      </c>
      <c r="X40" s="21">
        <f>IF(W40="",0,IF($H40="男",IF($W40&lt;387,100,VLOOKUP($W40,chart!$C$2:$D$67,2,TRUE)),IF($W40&lt;227,100,(VLOOKUP('ALL (記錄)'!$W40,chart!$A$2:$B$67,2,TRUE)))))</f>
        <v>0</v>
      </c>
    </row>
    <row r="41" spans="1:24" ht="16.5" customHeight="1" thickBot="1">
      <c r="A41" s="40"/>
      <c r="B41" s="41"/>
      <c r="C41" s="42"/>
      <c r="D41" s="42"/>
      <c r="E41" s="43"/>
      <c r="F41" s="42"/>
      <c r="G41" s="44"/>
      <c r="H41" s="45"/>
      <c r="I41" s="15"/>
      <c r="J41" s="16"/>
      <c r="K41" s="16"/>
      <c r="L41" s="23"/>
      <c r="M41" s="20">
        <f>IF($L41=1,"免",IF(ISBLANK($J41),0,IF($I41=1,VLOOKUP($J41,chart!$G$2:$H$5,2,TRUE),IF(AND('ALL (記錄)'!$J41=50,'ALL (記錄)'!$K41="A"),100,IF(AND('ALL (記錄)'!$J41=50,'ALL (記錄)'!$K41="B"),90,VLOOKUP($J41,chart!$G$2:$H$8,2,TRUE))))))</f>
        <v>0</v>
      </c>
      <c r="N41" s="29"/>
      <c r="O41" s="30"/>
      <c r="P41" s="31"/>
      <c r="Q41" s="31"/>
      <c r="R41" s="31"/>
      <c r="S41" s="30"/>
      <c r="T41" s="30"/>
      <c r="U41" s="31"/>
      <c r="V41" s="32"/>
      <c r="W41" s="21" t="str">
        <f t="shared" si="0"/>
        <v/>
      </c>
      <c r="X41" s="21">
        <f>IF(W41="",0,IF($H41="男",IF($W41&lt;387,100,VLOOKUP($W41,chart!$C$2:$D$67,2,TRUE)),IF($W41&lt;227,100,(VLOOKUP('ALL (記錄)'!$W41,chart!$A$2:$B$67,2,TRUE)))))</f>
        <v>0</v>
      </c>
    </row>
    <row r="42" spans="1:24" ht="16.5" customHeight="1" thickBot="1">
      <c r="A42" s="40"/>
      <c r="B42" s="41"/>
      <c r="C42" s="42"/>
      <c r="D42" s="42"/>
      <c r="E42" s="43"/>
      <c r="F42" s="42"/>
      <c r="G42" s="44"/>
      <c r="H42" s="45"/>
      <c r="I42" s="15"/>
      <c r="J42" s="16"/>
      <c r="K42" s="16"/>
      <c r="L42" s="23"/>
      <c r="M42" s="20">
        <f>IF($L42=1,"免",IF(ISBLANK($J42),0,IF($I42=1,VLOOKUP($J42,chart!$G$2:$H$5,2,TRUE),IF(AND('ALL (記錄)'!$J42=50,'ALL (記錄)'!$K42="A"),100,IF(AND('ALL (記錄)'!$J42=50,'ALL (記錄)'!$K42="B"),90,VLOOKUP($J42,chart!$G$2:$H$8,2,TRUE))))))</f>
        <v>0</v>
      </c>
      <c r="N42" s="29"/>
      <c r="O42" s="30"/>
      <c r="P42" s="31"/>
      <c r="Q42" s="31"/>
      <c r="R42" s="31"/>
      <c r="S42" s="30"/>
      <c r="T42" s="30"/>
      <c r="U42" s="31"/>
      <c r="V42" s="32"/>
      <c r="W42" s="21" t="str">
        <f t="shared" si="0"/>
        <v/>
      </c>
      <c r="X42" s="21">
        <f>IF(W42="",0,IF($H42="男",IF($W42&lt;387,100,VLOOKUP($W42,chart!$C$2:$D$67,2,TRUE)),IF($W42&lt;227,100,(VLOOKUP('ALL (記錄)'!$W42,chart!$A$2:$B$67,2,TRUE)))))</f>
        <v>0</v>
      </c>
    </row>
    <row r="43" spans="1:24" ht="16.5" customHeight="1" thickBot="1">
      <c r="A43" s="40"/>
      <c r="B43" s="41"/>
      <c r="C43" s="42"/>
      <c r="D43" s="42"/>
      <c r="E43" s="43"/>
      <c r="F43" s="42"/>
      <c r="G43" s="44"/>
      <c r="H43" s="45"/>
      <c r="I43" s="15"/>
      <c r="J43" s="16"/>
      <c r="K43" s="16"/>
      <c r="L43" s="23"/>
      <c r="M43" s="20">
        <f>IF($L43=1,"免",IF(ISBLANK($J43),0,IF($I43=1,VLOOKUP($J43,chart!$G$2:$H$5,2,TRUE),IF(AND('ALL (記錄)'!$J43=50,'ALL (記錄)'!$K43="A"),100,IF(AND('ALL (記錄)'!$J43=50,'ALL (記錄)'!$K43="B"),90,VLOOKUP($J43,chart!$G$2:$H$8,2,TRUE))))))</f>
        <v>0</v>
      </c>
      <c r="N43" s="29"/>
      <c r="O43" s="30"/>
      <c r="P43" s="31"/>
      <c r="Q43" s="31"/>
      <c r="R43" s="31"/>
      <c r="S43" s="30"/>
      <c r="T43" s="30"/>
      <c r="U43" s="31"/>
      <c r="V43" s="32"/>
      <c r="W43" s="21" t="str">
        <f t="shared" si="0"/>
        <v/>
      </c>
      <c r="X43" s="21">
        <f>IF(W43="",0,IF($H43="男",IF($W43&lt;387,100,VLOOKUP($W43,chart!$C$2:$D$67,2,TRUE)),IF($W43&lt;227,100,(VLOOKUP('ALL (記錄)'!$W43,chart!$A$2:$B$67,2,TRUE)))))</f>
        <v>0</v>
      </c>
    </row>
    <row r="44" spans="1:24" ht="16.5" customHeight="1" thickBot="1">
      <c r="A44" s="40"/>
      <c r="B44" s="41"/>
      <c r="C44" s="42"/>
      <c r="D44" s="42"/>
      <c r="E44" s="43"/>
      <c r="F44" s="42"/>
      <c r="G44" s="44"/>
      <c r="H44" s="45"/>
      <c r="I44" s="15"/>
      <c r="J44" s="16"/>
      <c r="K44" s="16"/>
      <c r="L44" s="23"/>
      <c r="M44" s="20">
        <f>IF($L44=1,"免",IF(ISBLANK($J44),0,IF($I44=1,VLOOKUP($J44,chart!$G$2:$H$5,2,TRUE),IF(AND('ALL (記錄)'!$J44=50,'ALL (記錄)'!$K44="A"),100,IF(AND('ALL (記錄)'!$J44=50,'ALL (記錄)'!$K44="B"),90,VLOOKUP($J44,chart!$G$2:$H$8,2,TRUE))))))</f>
        <v>0</v>
      </c>
      <c r="N44" s="29"/>
      <c r="O44" s="30"/>
      <c r="P44" s="31"/>
      <c r="Q44" s="31"/>
      <c r="R44" s="31"/>
      <c r="S44" s="30"/>
      <c r="T44" s="30"/>
      <c r="U44" s="31"/>
      <c r="V44" s="32"/>
      <c r="W44" s="21" t="str">
        <f t="shared" si="0"/>
        <v/>
      </c>
      <c r="X44" s="21">
        <f>IF(W44="",0,IF($H44="男",IF($W44&lt;387,100,VLOOKUP($W44,chart!$C$2:$D$67,2,TRUE)),IF($W44&lt;227,100,(VLOOKUP('ALL (記錄)'!$W44,chart!$A$2:$B$67,2,TRUE)))))</f>
        <v>0</v>
      </c>
    </row>
    <row r="45" spans="1:24" ht="16.5" customHeight="1" thickBot="1">
      <c r="A45" s="40"/>
      <c r="B45" s="41"/>
      <c r="C45" s="42"/>
      <c r="D45" s="42"/>
      <c r="E45" s="43"/>
      <c r="F45" s="42"/>
      <c r="G45" s="44"/>
      <c r="H45" s="45"/>
      <c r="I45" s="15"/>
      <c r="J45" s="16"/>
      <c r="K45" s="16"/>
      <c r="L45" s="23"/>
      <c r="M45" s="20">
        <f>IF($L45=1,"免",IF(ISBLANK($J45),0,IF($I45=1,VLOOKUP($J45,chart!$G$2:$H$5,2,TRUE),IF(AND('ALL (記錄)'!$J45=50,'ALL (記錄)'!$K45="A"),100,IF(AND('ALL (記錄)'!$J45=50,'ALL (記錄)'!$K45="B"),90,VLOOKUP($J45,chart!$G$2:$H$8,2,TRUE))))))</f>
        <v>0</v>
      </c>
      <c r="N45" s="29"/>
      <c r="O45" s="30"/>
      <c r="P45" s="31"/>
      <c r="Q45" s="31"/>
      <c r="R45" s="31"/>
      <c r="S45" s="30"/>
      <c r="T45" s="30"/>
      <c r="U45" s="31"/>
      <c r="V45" s="32"/>
      <c r="W45" s="21" t="str">
        <f t="shared" si="0"/>
        <v/>
      </c>
      <c r="X45" s="21">
        <f>IF(W45="",0,IF($H45="男",IF($W45&lt;387,100,VLOOKUP($W45,chart!$C$2:$D$67,2,TRUE)),IF($W45&lt;227,100,(VLOOKUP('ALL (記錄)'!$W45,chart!$A$2:$B$67,2,TRUE)))))</f>
        <v>0</v>
      </c>
    </row>
    <row r="46" spans="1:24" ht="16.5" customHeight="1" thickBot="1">
      <c r="A46" s="40"/>
      <c r="B46" s="41"/>
      <c r="C46" s="42"/>
      <c r="D46" s="42"/>
      <c r="E46" s="43"/>
      <c r="F46" s="42"/>
      <c r="G46" s="44"/>
      <c r="H46" s="45"/>
      <c r="I46" s="15"/>
      <c r="J46" s="16"/>
      <c r="K46" s="16"/>
      <c r="L46" s="23"/>
      <c r="M46" s="20">
        <f>IF($L46=1,"免",IF(ISBLANK($J46),0,IF($I46=1,VLOOKUP($J46,chart!$G$2:$H$5,2,TRUE),IF(AND('ALL (記錄)'!$J46=50,'ALL (記錄)'!$K46="A"),100,IF(AND('ALL (記錄)'!$J46=50,'ALL (記錄)'!$K46="B"),90,VLOOKUP($J46,chart!$G$2:$H$8,2,TRUE))))))</f>
        <v>0</v>
      </c>
      <c r="N46" s="29"/>
      <c r="O46" s="30"/>
      <c r="P46" s="31"/>
      <c r="Q46" s="31"/>
      <c r="R46" s="31"/>
      <c r="S46" s="30"/>
      <c r="T46" s="30"/>
      <c r="U46" s="31"/>
      <c r="V46" s="32"/>
      <c r="W46" s="21" t="str">
        <f t="shared" si="0"/>
        <v/>
      </c>
      <c r="X46" s="21">
        <f>IF(W46="",0,IF($H46="男",IF($W46&lt;387,100,VLOOKUP($W46,chart!$C$2:$D$67,2,TRUE)),IF($W46&lt;227,100,(VLOOKUP('ALL (記錄)'!$W46,chart!$A$2:$B$67,2,TRUE)))))</f>
        <v>0</v>
      </c>
    </row>
    <row r="47" spans="1:24" ht="16.5" customHeight="1" thickBot="1">
      <c r="A47" s="40"/>
      <c r="B47" s="41"/>
      <c r="C47" s="42"/>
      <c r="D47" s="42"/>
      <c r="E47" s="43"/>
      <c r="F47" s="42"/>
      <c r="G47" s="44"/>
      <c r="H47" s="45"/>
      <c r="I47" s="15"/>
      <c r="J47" s="16"/>
      <c r="K47" s="16"/>
      <c r="L47" s="23"/>
      <c r="M47" s="20">
        <f>IF($L47=1,"免",IF(ISBLANK($J47),0,IF($I47=1,VLOOKUP($J47,chart!$G$2:$H$5,2,TRUE),IF(AND('ALL (記錄)'!$J47=50,'ALL (記錄)'!$K47="A"),100,IF(AND('ALL (記錄)'!$J47=50,'ALL (記錄)'!$K47="B"),90,VLOOKUP($J47,chart!$G$2:$H$8,2,TRUE))))))</f>
        <v>0</v>
      </c>
      <c r="N47" s="29"/>
      <c r="O47" s="30"/>
      <c r="P47" s="31"/>
      <c r="Q47" s="31"/>
      <c r="R47" s="31"/>
      <c r="S47" s="30"/>
      <c r="T47" s="30"/>
      <c r="U47" s="31"/>
      <c r="V47" s="32"/>
      <c r="W47" s="21" t="str">
        <f t="shared" si="0"/>
        <v/>
      </c>
      <c r="X47" s="21">
        <f>IF(W47="",0,IF($H47="男",IF($W47&lt;387,100,VLOOKUP($W47,chart!$C$2:$D$67,2,TRUE)),IF($W47&lt;227,100,(VLOOKUP('ALL (記錄)'!$W47,chart!$A$2:$B$67,2,TRUE)))))</f>
        <v>0</v>
      </c>
    </row>
    <row r="48" spans="1:24" ht="16.5" customHeight="1" thickBot="1">
      <c r="A48" s="40"/>
      <c r="B48" s="41"/>
      <c r="C48" s="42"/>
      <c r="D48" s="42"/>
      <c r="E48" s="43"/>
      <c r="F48" s="42"/>
      <c r="G48" s="44"/>
      <c r="H48" s="45"/>
      <c r="I48" s="15"/>
      <c r="J48" s="16"/>
      <c r="K48" s="16"/>
      <c r="L48" s="23"/>
      <c r="M48" s="20">
        <f>IF($L48=1,"免",IF(ISBLANK($J48),0,IF($I48=1,VLOOKUP($J48,chart!$G$2:$H$5,2,TRUE),IF(AND('ALL (記錄)'!$J48=50,'ALL (記錄)'!$K48="A"),100,IF(AND('ALL (記錄)'!$J48=50,'ALL (記錄)'!$K48="B"),90,VLOOKUP($J48,chart!$G$2:$H$8,2,TRUE))))))</f>
        <v>0</v>
      </c>
      <c r="N48" s="29"/>
      <c r="O48" s="30"/>
      <c r="P48" s="31"/>
      <c r="Q48" s="31"/>
      <c r="R48" s="31"/>
      <c r="S48" s="30"/>
      <c r="T48" s="30"/>
      <c r="U48" s="31"/>
      <c r="V48" s="32"/>
      <c r="W48" s="21" t="str">
        <f t="shared" si="0"/>
        <v/>
      </c>
      <c r="X48" s="21">
        <f>IF(W48="",0,IF($H48="男",IF($W48&lt;387,100,VLOOKUP($W48,chart!$C$2:$D$67,2,TRUE)),IF($W48&lt;227,100,(VLOOKUP('ALL (記錄)'!$W48,chart!$A$2:$B$67,2,TRUE)))))</f>
        <v>0</v>
      </c>
    </row>
    <row r="49" spans="1:24" ht="16.5" customHeight="1" thickBot="1">
      <c r="A49" s="40"/>
      <c r="B49" s="41"/>
      <c r="C49" s="42"/>
      <c r="D49" s="42"/>
      <c r="E49" s="43"/>
      <c r="F49" s="42"/>
      <c r="G49" s="44"/>
      <c r="H49" s="45"/>
      <c r="I49" s="15"/>
      <c r="J49" s="16"/>
      <c r="K49" s="16"/>
      <c r="L49" s="23"/>
      <c r="M49" s="20">
        <f>IF($L49=1,"免",IF(ISBLANK($J49),0,IF($I49=1,VLOOKUP($J49,chart!$G$2:$H$5,2,TRUE),IF(AND('ALL (記錄)'!$J49=50,'ALL (記錄)'!$K49="A"),100,IF(AND('ALL (記錄)'!$J49=50,'ALL (記錄)'!$K49="B"),90,VLOOKUP($J49,chart!$G$2:$H$8,2,TRUE))))))</f>
        <v>0</v>
      </c>
      <c r="N49" s="29"/>
      <c r="O49" s="30"/>
      <c r="P49" s="31"/>
      <c r="Q49" s="31"/>
      <c r="R49" s="31"/>
      <c r="S49" s="30"/>
      <c r="T49" s="30"/>
      <c r="U49" s="31"/>
      <c r="V49" s="32"/>
      <c r="W49" s="21" t="str">
        <f t="shared" si="0"/>
        <v/>
      </c>
      <c r="X49" s="21">
        <f>IF(W49="",0,IF($H49="男",IF($W49&lt;387,100,VLOOKUP($W49,chart!$C$2:$D$67,2,TRUE)),IF($W49&lt;227,100,(VLOOKUP('ALL (記錄)'!$W49,chart!$A$2:$B$67,2,TRUE)))))</f>
        <v>0</v>
      </c>
    </row>
    <row r="50" spans="1:24" ht="16.5" customHeight="1" thickBot="1">
      <c r="A50" s="40"/>
      <c r="B50" s="41"/>
      <c r="C50" s="42"/>
      <c r="D50" s="42"/>
      <c r="E50" s="43"/>
      <c r="F50" s="42"/>
      <c r="G50" s="44"/>
      <c r="H50" s="45"/>
      <c r="I50" s="15"/>
      <c r="J50" s="16"/>
      <c r="K50" s="16"/>
      <c r="L50" s="23"/>
      <c r="M50" s="20">
        <f>IF($L50=1,"免",IF(ISBLANK($J50),0,IF($I50=1,VLOOKUP($J50,chart!$G$2:$H$5,2,TRUE),IF(AND('ALL (記錄)'!$J50=50,'ALL (記錄)'!$K50="A"),100,IF(AND('ALL (記錄)'!$J50=50,'ALL (記錄)'!$K50="B"),90,VLOOKUP($J50,chart!$G$2:$H$8,2,TRUE))))))</f>
        <v>0</v>
      </c>
      <c r="N50" s="29"/>
      <c r="O50" s="30"/>
      <c r="P50" s="31"/>
      <c r="Q50" s="31"/>
      <c r="R50" s="31"/>
      <c r="S50" s="30"/>
      <c r="T50" s="30"/>
      <c r="U50" s="31"/>
      <c r="V50" s="32"/>
      <c r="W50" s="21" t="str">
        <f t="shared" si="0"/>
        <v/>
      </c>
      <c r="X50" s="21">
        <f>IF(W50="",0,IF($H50="男",IF($W50&lt;387,100,VLOOKUP($W50,chart!$C$2:$D$67,2,TRUE)),IF($W50&lt;227,100,(VLOOKUP('ALL (記錄)'!$W50,chart!$A$2:$B$67,2,TRUE)))))</f>
        <v>0</v>
      </c>
    </row>
    <row r="51" spans="1:24" ht="16.5" customHeight="1" thickBot="1">
      <c r="A51" s="40"/>
      <c r="B51" s="41"/>
      <c r="C51" s="42"/>
      <c r="D51" s="42"/>
      <c r="E51" s="43"/>
      <c r="F51" s="42"/>
      <c r="G51" s="44"/>
      <c r="H51" s="45"/>
      <c r="I51" s="15"/>
      <c r="J51" s="16"/>
      <c r="K51" s="16"/>
      <c r="L51" s="23"/>
      <c r="M51" s="20">
        <f>IF($L51=1,"免",IF(ISBLANK($J51),0,IF($I51=1,VLOOKUP($J51,chart!$G$2:$H$5,2,TRUE),IF(AND('ALL (記錄)'!$J51=50,'ALL (記錄)'!$K51="A"),100,IF(AND('ALL (記錄)'!$J51=50,'ALL (記錄)'!$K51="B"),90,VLOOKUP($J51,chart!$G$2:$H$8,2,TRUE))))))</f>
        <v>0</v>
      </c>
      <c r="N51" s="29"/>
      <c r="O51" s="30"/>
      <c r="P51" s="31"/>
      <c r="Q51" s="31"/>
      <c r="R51" s="31"/>
      <c r="S51" s="30"/>
      <c r="T51" s="30"/>
      <c r="U51" s="31"/>
      <c r="V51" s="32"/>
      <c r="W51" s="21" t="str">
        <f t="shared" si="0"/>
        <v/>
      </c>
      <c r="X51" s="21">
        <f>IF(W51="",0,IF($H51="男",IF($W51&lt;387,100,VLOOKUP($W51,chart!$C$2:$D$67,2,TRUE)),IF($W51&lt;227,100,(VLOOKUP('ALL (記錄)'!$W51,chart!$A$2:$B$67,2,TRUE)))))</f>
        <v>0</v>
      </c>
    </row>
    <row r="52" spans="1:24" ht="16.5" customHeight="1" thickBot="1">
      <c r="A52" s="40"/>
      <c r="B52" s="41"/>
      <c r="C52" s="42"/>
      <c r="D52" s="42"/>
      <c r="E52" s="43"/>
      <c r="F52" s="42"/>
      <c r="G52" s="44"/>
      <c r="H52" s="45"/>
      <c r="I52" s="15"/>
      <c r="J52" s="16"/>
      <c r="K52" s="16"/>
      <c r="L52" s="23"/>
      <c r="M52" s="20">
        <f>IF($L52=1,"免",IF(ISBLANK($J52),0,IF($I52=1,VLOOKUP($J52,chart!$G$2:$H$5,2,TRUE),IF(AND('ALL (記錄)'!$J52=50,'ALL (記錄)'!$K52="A"),100,IF(AND('ALL (記錄)'!$J52=50,'ALL (記錄)'!$K52="B"),90,VLOOKUP($J52,chart!$G$2:$H$8,2,TRUE))))))</f>
        <v>0</v>
      </c>
      <c r="N52" s="29"/>
      <c r="O52" s="30"/>
      <c r="P52" s="31"/>
      <c r="Q52" s="31"/>
      <c r="R52" s="31"/>
      <c r="S52" s="30"/>
      <c r="T52" s="30"/>
      <c r="U52" s="31"/>
      <c r="V52" s="32"/>
      <c r="W52" s="21" t="str">
        <f t="shared" si="0"/>
        <v/>
      </c>
      <c r="X52" s="21">
        <f>IF(W52="",0,IF($H52="男",IF($W52&lt;387,100,VLOOKUP($W52,chart!$C$2:$D$67,2,TRUE)),IF($W52&lt;227,100,(VLOOKUP('ALL (記錄)'!$W52,chart!$A$2:$B$67,2,TRUE)))))</f>
        <v>0</v>
      </c>
    </row>
    <row r="53" spans="1:24" ht="16.5" customHeight="1" thickBot="1">
      <c r="A53" s="40"/>
      <c r="B53" s="41"/>
      <c r="C53" s="42"/>
      <c r="D53" s="42"/>
      <c r="E53" s="43"/>
      <c r="F53" s="42"/>
      <c r="G53" s="44"/>
      <c r="H53" s="45"/>
      <c r="I53" s="15"/>
      <c r="J53" s="16"/>
      <c r="K53" s="16"/>
      <c r="L53" s="23"/>
      <c r="M53" s="20">
        <f>IF($L53=1,"免",IF(ISBLANK($J53),0,IF($I53=1,VLOOKUP($J53,chart!$G$2:$H$5,2,TRUE),IF(AND('ALL (記錄)'!$J53=50,'ALL (記錄)'!$K53="A"),100,IF(AND('ALL (記錄)'!$J53=50,'ALL (記錄)'!$K53="B"),90,VLOOKUP($J53,chart!$G$2:$H$8,2,TRUE))))))</f>
        <v>0</v>
      </c>
      <c r="N53" s="29"/>
      <c r="O53" s="30"/>
      <c r="P53" s="31"/>
      <c r="Q53" s="31"/>
      <c r="R53" s="31"/>
      <c r="S53" s="30"/>
      <c r="T53" s="30"/>
      <c r="U53" s="31"/>
      <c r="V53" s="32"/>
      <c r="W53" s="21" t="str">
        <f t="shared" si="0"/>
        <v/>
      </c>
      <c r="X53" s="21">
        <f>IF(W53="",0,IF($H53="男",IF($W53&lt;387,100,VLOOKUP($W53,chart!$C$2:$D$67,2,TRUE)),IF($W53&lt;227,100,(VLOOKUP('ALL (記錄)'!$W53,chart!$A$2:$B$67,2,TRUE)))))</f>
        <v>0</v>
      </c>
    </row>
    <row r="54" spans="1:24" ht="16.5" customHeight="1" thickBot="1">
      <c r="A54" s="40"/>
      <c r="B54" s="41"/>
      <c r="C54" s="42"/>
      <c r="D54" s="42"/>
      <c r="E54" s="43"/>
      <c r="F54" s="42"/>
      <c r="G54" s="44"/>
      <c r="H54" s="45"/>
      <c r="I54" s="15"/>
      <c r="J54" s="16"/>
      <c r="K54" s="16"/>
      <c r="L54" s="23"/>
      <c r="M54" s="20">
        <f>IF($L54=1,"免",IF(ISBLANK($J54),0,IF($I54=1,VLOOKUP($J54,chart!$G$2:$H$5,2,TRUE),IF(AND('ALL (記錄)'!$J54=50,'ALL (記錄)'!$K54="A"),100,IF(AND('ALL (記錄)'!$J54=50,'ALL (記錄)'!$K54="B"),90,VLOOKUP($J54,chart!$G$2:$H$8,2,TRUE))))))</f>
        <v>0</v>
      </c>
      <c r="N54" s="29"/>
      <c r="O54" s="30"/>
      <c r="P54" s="31"/>
      <c r="Q54" s="31"/>
      <c r="R54" s="31"/>
      <c r="S54" s="30"/>
      <c r="T54" s="30"/>
      <c r="U54" s="31"/>
      <c r="V54" s="32"/>
      <c r="W54" s="21" t="str">
        <f t="shared" si="0"/>
        <v/>
      </c>
      <c r="X54" s="21">
        <f>IF(W54="",0,IF($H54="男",IF($W54&lt;387,100,VLOOKUP($W54,chart!$C$2:$D$67,2,TRUE)),IF($W54&lt;227,100,(VLOOKUP('ALL (記錄)'!$W54,chart!$A$2:$B$67,2,TRUE)))))</f>
        <v>0</v>
      </c>
    </row>
    <row r="55" spans="1:24" ht="16.5" customHeight="1" thickBot="1">
      <c r="A55" s="40"/>
      <c r="B55" s="41"/>
      <c r="C55" s="42"/>
      <c r="D55" s="42"/>
      <c r="E55" s="43"/>
      <c r="F55" s="42"/>
      <c r="G55" s="44"/>
      <c r="H55" s="45"/>
      <c r="I55" s="15"/>
      <c r="J55" s="16"/>
      <c r="K55" s="16"/>
      <c r="L55" s="23"/>
      <c r="M55" s="20">
        <f>IF($L55=1,"免",IF(ISBLANK($J55),0,IF($I55=1,VLOOKUP($J55,chart!$G$2:$H$5,2,TRUE),IF(AND('ALL (記錄)'!$J55=50,'ALL (記錄)'!$K55="A"),100,IF(AND('ALL (記錄)'!$J55=50,'ALL (記錄)'!$K55="B"),90,VLOOKUP($J55,chart!$G$2:$H$8,2,TRUE))))))</f>
        <v>0</v>
      </c>
      <c r="N55" s="29"/>
      <c r="O55" s="30"/>
      <c r="P55" s="31"/>
      <c r="Q55" s="31"/>
      <c r="R55" s="31"/>
      <c r="S55" s="30"/>
      <c r="T55" s="30"/>
      <c r="U55" s="31"/>
      <c r="V55" s="32"/>
      <c r="W55" s="21" t="str">
        <f t="shared" si="0"/>
        <v/>
      </c>
      <c r="X55" s="21">
        <f>IF(W55="",0,IF($H55="男",IF($W55&lt;387,100,VLOOKUP($W55,chart!$C$2:$D$67,2,TRUE)),IF($W55&lt;227,100,(VLOOKUP('ALL (記錄)'!$W55,chart!$A$2:$B$67,2,TRUE)))))</f>
        <v>0</v>
      </c>
    </row>
    <row r="56" spans="1:24" ht="16.5" customHeight="1" thickBot="1">
      <c r="A56" s="40"/>
      <c r="B56" s="41"/>
      <c r="C56" s="42"/>
      <c r="D56" s="42"/>
      <c r="E56" s="43"/>
      <c r="F56" s="42"/>
      <c r="G56" s="44"/>
      <c r="H56" s="45"/>
      <c r="I56" s="15"/>
      <c r="J56" s="16"/>
      <c r="K56" s="16"/>
      <c r="L56" s="23"/>
      <c r="M56" s="20">
        <f>IF($L56=1,"免",IF(ISBLANK($J56),0,IF($I56=1,VLOOKUP($J56,chart!$G$2:$H$5,2,TRUE),IF(AND('ALL (記錄)'!$J56=50,'ALL (記錄)'!$K56="A"),100,IF(AND('ALL (記錄)'!$J56=50,'ALL (記錄)'!$K56="B"),90,VLOOKUP($J56,chart!$G$2:$H$8,2,TRUE))))))</f>
        <v>0</v>
      </c>
      <c r="N56" s="29"/>
      <c r="O56" s="30"/>
      <c r="P56" s="31"/>
      <c r="Q56" s="31"/>
      <c r="R56" s="31"/>
      <c r="S56" s="30"/>
      <c r="T56" s="30"/>
      <c r="U56" s="31"/>
      <c r="V56" s="32"/>
      <c r="W56" s="21" t="str">
        <f t="shared" si="0"/>
        <v/>
      </c>
      <c r="X56" s="21">
        <f>IF(W56="",0,IF($H56="男",IF($W56&lt;387,100,VLOOKUP($W56,chart!$C$2:$D$67,2,TRUE)),IF($W56&lt;227,100,(VLOOKUP('ALL (記錄)'!$W56,chart!$A$2:$B$67,2,TRUE)))))</f>
        <v>0</v>
      </c>
    </row>
    <row r="57" spans="1:24" ht="16.5" customHeight="1" thickBot="1">
      <c r="A57" s="40"/>
      <c r="B57" s="41"/>
      <c r="C57" s="42"/>
      <c r="D57" s="42"/>
      <c r="E57" s="43"/>
      <c r="F57" s="42"/>
      <c r="G57" s="44"/>
      <c r="H57" s="45"/>
      <c r="I57" s="15"/>
      <c r="J57" s="16"/>
      <c r="K57" s="16"/>
      <c r="L57" s="23"/>
      <c r="M57" s="20">
        <f>IF($L57=1,"免",IF(ISBLANK($J57),0,IF($I57=1,VLOOKUP($J57,chart!$G$2:$H$5,2,TRUE),IF(AND('ALL (記錄)'!$J57=50,'ALL (記錄)'!$K57="A"),100,IF(AND('ALL (記錄)'!$J57=50,'ALL (記錄)'!$K57="B"),90,VLOOKUP($J57,chart!$G$2:$H$8,2,TRUE))))))</f>
        <v>0</v>
      </c>
      <c r="N57" s="29"/>
      <c r="O57" s="30"/>
      <c r="P57" s="31"/>
      <c r="Q57" s="31"/>
      <c r="R57" s="31"/>
      <c r="S57" s="30"/>
      <c r="T57" s="30"/>
      <c r="U57" s="31"/>
      <c r="V57" s="32"/>
      <c r="W57" s="21" t="str">
        <f t="shared" si="0"/>
        <v/>
      </c>
      <c r="X57" s="21">
        <f>IF(W57="",0,IF($H57="男",IF($W57&lt;387,100,VLOOKUP($W57,chart!$C$2:$D$67,2,TRUE)),IF($W57&lt;227,100,(VLOOKUP('ALL (記錄)'!$W57,chart!$A$2:$B$67,2,TRUE)))))</f>
        <v>0</v>
      </c>
    </row>
    <row r="58" spans="1:24" ht="16.5" customHeight="1" thickBot="1">
      <c r="A58" s="40"/>
      <c r="B58" s="41"/>
      <c r="C58" s="42"/>
      <c r="D58" s="42"/>
      <c r="E58" s="43"/>
      <c r="F58" s="42"/>
      <c r="G58" s="44"/>
      <c r="H58" s="45"/>
      <c r="I58" s="15"/>
      <c r="J58" s="16"/>
      <c r="K58" s="16"/>
      <c r="L58" s="17"/>
      <c r="M58" s="20">
        <f>IF($L58=1,"免",IF(ISBLANK($J58),0,IF($I58=1,VLOOKUP($J58,chart!$G$2:$H$5,2,TRUE),IF(AND('ALL (記錄)'!$J58=50,'ALL (記錄)'!$K58="A"),100,IF(AND('ALL (記錄)'!$J58=50,'ALL (記錄)'!$K58="B"),90,VLOOKUP($J58,chart!$G$2:$H$8,2,TRUE))))))</f>
        <v>0</v>
      </c>
      <c r="N58" s="29"/>
      <c r="O58" s="30"/>
      <c r="P58" s="31"/>
      <c r="Q58" s="31"/>
      <c r="R58" s="31"/>
      <c r="S58" s="30"/>
      <c r="T58" s="30"/>
      <c r="U58" s="31"/>
      <c r="V58" s="32"/>
      <c r="W58" s="21" t="str">
        <f t="shared" si="0"/>
        <v/>
      </c>
      <c r="X58" s="21">
        <f>IF(W58="",0,IF($H58="男",IF($W58&lt;387,100,VLOOKUP($W58,chart!$C$2:$D$67,2,TRUE)),IF($W58&lt;227,100,(VLOOKUP('ALL (記錄)'!$W58,chart!$A$2:$B$67,2,TRUE)))))</f>
        <v>0</v>
      </c>
    </row>
    <row r="59" spans="1:24" ht="16.5" customHeight="1" thickBot="1">
      <c r="A59" s="40"/>
      <c r="B59" s="41"/>
      <c r="C59" s="42"/>
      <c r="D59" s="42"/>
      <c r="E59" s="43"/>
      <c r="F59" s="42"/>
      <c r="G59" s="44"/>
      <c r="H59" s="45"/>
      <c r="I59" s="18"/>
      <c r="J59" s="19"/>
      <c r="K59" s="19"/>
      <c r="L59" s="24"/>
      <c r="M59" s="20">
        <f>IF($L59=1,"免",IF(ISBLANK($J59),0,IF($I59=1,VLOOKUP($J59,chart!$G$2:$H$5,2,TRUE),IF(AND('ALL (記錄)'!$J59=50,'ALL (記錄)'!$K59="A"),100,IF(AND('ALL (記錄)'!$J59=50,'ALL (記錄)'!$K59="B"),90,VLOOKUP($J59,chart!$G$2:$H$8,2,TRUE))))))</f>
        <v>0</v>
      </c>
      <c r="N59" s="29"/>
      <c r="O59" s="30"/>
      <c r="P59" s="31"/>
      <c r="Q59" s="31"/>
      <c r="R59" s="31"/>
      <c r="S59" s="30"/>
      <c r="T59" s="30"/>
      <c r="U59" s="31"/>
      <c r="V59" s="32"/>
      <c r="W59" s="21" t="str">
        <f t="shared" si="0"/>
        <v/>
      </c>
      <c r="X59" s="21">
        <f>IF(W59="",0,IF($H59="男",IF($W59&lt;387,100,VLOOKUP($W59,chart!$C$2:$D$67,2,TRUE)),IF($W59&lt;227,100,(VLOOKUP('ALL (記錄)'!$W59,chart!$A$2:$B$67,2,TRUE)))))</f>
        <v>0</v>
      </c>
    </row>
    <row r="60" spans="1:24" ht="16.5" customHeight="1" thickBot="1">
      <c r="A60" s="40"/>
      <c r="B60" s="41"/>
      <c r="C60" s="42"/>
      <c r="D60" s="42"/>
      <c r="E60" s="43"/>
      <c r="F60" s="42"/>
      <c r="G60" s="44"/>
      <c r="H60" s="45"/>
      <c r="I60" s="15"/>
      <c r="J60" s="16"/>
      <c r="K60" s="16"/>
      <c r="L60" s="23"/>
      <c r="M60" s="20">
        <f>IF($L60=1,"免",IF(ISBLANK($J60),0,IF($I60=1,VLOOKUP($J60,chart!$G$2:$H$5,2,TRUE),IF(AND('ALL (記錄)'!$J60=50,'ALL (記錄)'!$K60="A"),100,IF(AND('ALL (記錄)'!$J60=50,'ALL (記錄)'!$K60="B"),90,VLOOKUP($J60,chart!$G$2:$H$8,2,TRUE))))))</f>
        <v>0</v>
      </c>
      <c r="N60" s="29"/>
      <c r="O60" s="30"/>
      <c r="P60" s="31"/>
      <c r="Q60" s="31"/>
      <c r="R60" s="31"/>
      <c r="S60" s="30"/>
      <c r="T60" s="30"/>
      <c r="U60" s="31"/>
      <c r="V60" s="32"/>
      <c r="W60" s="21" t="str">
        <f t="shared" si="0"/>
        <v/>
      </c>
      <c r="X60" s="21">
        <f>IF(W60="",0,IF($H60="男",IF($W60&lt;387,100,VLOOKUP($W60,chart!$C$2:$D$67,2,TRUE)),IF($W60&lt;227,100,(VLOOKUP('ALL (記錄)'!$W60,chart!$A$2:$B$67,2,TRUE)))))</f>
        <v>0</v>
      </c>
    </row>
    <row r="61" spans="1:24" ht="16.5" customHeight="1" thickBot="1">
      <c r="A61" s="40"/>
      <c r="B61" s="41"/>
      <c r="C61" s="42"/>
      <c r="D61" s="42"/>
      <c r="E61" s="43"/>
      <c r="F61" s="42"/>
      <c r="G61" s="44"/>
      <c r="H61" s="45"/>
      <c r="I61" s="15"/>
      <c r="J61" s="16"/>
      <c r="K61" s="16"/>
      <c r="L61" s="23"/>
      <c r="M61" s="20">
        <f>IF($L61=1,"免",IF(ISBLANK($J61),0,IF($I61=1,VLOOKUP($J61,chart!$G$2:$H$5,2,TRUE),IF(AND('ALL (記錄)'!$J61=50,'ALL (記錄)'!$K61="A"),100,IF(AND('ALL (記錄)'!$J61=50,'ALL (記錄)'!$K61="B"),90,VLOOKUP($J61,chart!$G$2:$H$8,2,TRUE))))))</f>
        <v>0</v>
      </c>
      <c r="N61" s="29"/>
      <c r="O61" s="30"/>
      <c r="P61" s="31"/>
      <c r="Q61" s="31"/>
      <c r="R61" s="31"/>
      <c r="S61" s="30"/>
      <c r="T61" s="30"/>
      <c r="U61" s="31"/>
      <c r="V61" s="32"/>
      <c r="W61" s="21" t="str">
        <f t="shared" si="0"/>
        <v/>
      </c>
      <c r="X61" s="21">
        <f>IF(W61="",0,IF($H61="男",IF($W61&lt;387,100,VLOOKUP($W61,chart!$C$2:$D$67,2,TRUE)),IF($W61&lt;227,100,(VLOOKUP('ALL (記錄)'!$W61,chart!$A$2:$B$67,2,TRUE)))))</f>
        <v>0</v>
      </c>
    </row>
    <row r="62" spans="1:24" ht="16.5" customHeight="1" thickBot="1">
      <c r="A62" s="40"/>
      <c r="B62" s="41"/>
      <c r="C62" s="42"/>
      <c r="D62" s="42"/>
      <c r="E62" s="43"/>
      <c r="F62" s="42"/>
      <c r="G62" s="44"/>
      <c r="H62" s="45"/>
      <c r="I62" s="15"/>
      <c r="J62" s="16"/>
      <c r="K62" s="16"/>
      <c r="L62" s="23"/>
      <c r="M62" s="20">
        <f>IF($L62=1,"免",IF(ISBLANK($J62),0,IF($I62=1,VLOOKUP($J62,chart!$G$2:$H$5,2,TRUE),IF(AND('ALL (記錄)'!$J62=50,'ALL (記錄)'!$K62="A"),100,IF(AND('ALL (記錄)'!$J62=50,'ALL (記錄)'!$K62="B"),90,VLOOKUP($J62,chart!$G$2:$H$8,2,TRUE))))))</f>
        <v>0</v>
      </c>
      <c r="N62" s="29"/>
      <c r="O62" s="30"/>
      <c r="P62" s="31"/>
      <c r="Q62" s="31"/>
      <c r="R62" s="31"/>
      <c r="S62" s="30"/>
      <c r="T62" s="30"/>
      <c r="U62" s="31"/>
      <c r="V62" s="32"/>
      <c r="W62" s="21" t="str">
        <f t="shared" si="0"/>
        <v/>
      </c>
      <c r="X62" s="21">
        <f>IF(W62="",0,IF($H62="男",IF($W62&lt;387,100,VLOOKUP($W62,chart!$C$2:$D$67,2,TRUE)),IF($W62&lt;227,100,(VLOOKUP('ALL (記錄)'!$W62,chart!$A$2:$B$67,2,TRUE)))))</f>
        <v>0</v>
      </c>
    </row>
    <row r="63" spans="1:24" ht="16.5" customHeight="1" thickBot="1">
      <c r="A63" s="40"/>
      <c r="B63" s="41"/>
      <c r="C63" s="42"/>
      <c r="D63" s="42"/>
      <c r="E63" s="43"/>
      <c r="F63" s="42"/>
      <c r="G63" s="44"/>
      <c r="H63" s="45"/>
      <c r="I63" s="15"/>
      <c r="J63" s="16"/>
      <c r="K63" s="16"/>
      <c r="L63" s="23"/>
      <c r="M63" s="20">
        <f>IF($L63=1,"免",IF(ISBLANK($J63),0,IF($I63=1,VLOOKUP($J63,chart!$G$2:$H$5,2,TRUE),IF(AND('ALL (記錄)'!$J63=50,'ALL (記錄)'!$K63="A"),100,IF(AND('ALL (記錄)'!$J63=50,'ALL (記錄)'!$K63="B"),90,VLOOKUP($J63,chart!$G$2:$H$8,2,TRUE))))))</f>
        <v>0</v>
      </c>
      <c r="N63" s="29"/>
      <c r="O63" s="30"/>
      <c r="P63" s="31"/>
      <c r="Q63" s="31"/>
      <c r="R63" s="31"/>
      <c r="S63" s="30"/>
      <c r="T63" s="30"/>
      <c r="U63" s="31"/>
      <c r="V63" s="32"/>
      <c r="W63" s="21" t="str">
        <f t="shared" si="0"/>
        <v/>
      </c>
      <c r="X63" s="21">
        <f>IF(W63="",0,IF($H63="男",IF($W63&lt;387,100,VLOOKUP($W63,chart!$C$2:$D$67,2,TRUE)),IF($W63&lt;227,100,(VLOOKUP('ALL (記錄)'!$W63,chart!$A$2:$B$67,2,TRUE)))))</f>
        <v>0</v>
      </c>
    </row>
    <row r="64" spans="1:24" ht="16.5" customHeight="1" thickBot="1">
      <c r="A64" s="40"/>
      <c r="B64" s="41"/>
      <c r="C64" s="42"/>
      <c r="D64" s="42"/>
      <c r="E64" s="43"/>
      <c r="F64" s="42"/>
      <c r="G64" s="44"/>
      <c r="H64" s="45"/>
      <c r="I64" s="15"/>
      <c r="J64" s="16"/>
      <c r="K64" s="16"/>
      <c r="L64" s="23"/>
      <c r="M64" s="20">
        <f>IF($L64=1,"免",IF(ISBLANK($J64),0,IF($I64=1,VLOOKUP($J64,chart!$G$2:$H$5,2,TRUE),IF(AND('ALL (記錄)'!$J64=50,'ALL (記錄)'!$K64="A"),100,IF(AND('ALL (記錄)'!$J64=50,'ALL (記錄)'!$K64="B"),90,VLOOKUP($J64,chart!$G$2:$H$8,2,TRUE))))))</f>
        <v>0</v>
      </c>
      <c r="N64" s="29"/>
      <c r="O64" s="30"/>
      <c r="P64" s="31"/>
      <c r="Q64" s="31"/>
      <c r="R64" s="31"/>
      <c r="S64" s="30"/>
      <c r="T64" s="30"/>
      <c r="U64" s="31"/>
      <c r="V64" s="32"/>
      <c r="W64" s="21" t="str">
        <f t="shared" si="0"/>
        <v/>
      </c>
      <c r="X64" s="21">
        <f>IF(W64="",0,IF($H64="男",IF($W64&lt;387,100,VLOOKUP($W64,chart!$C$2:$D$67,2,TRUE)),IF($W64&lt;227,100,(VLOOKUP('ALL (記錄)'!$W64,chart!$A$2:$B$67,2,TRUE)))))</f>
        <v>0</v>
      </c>
    </row>
    <row r="65" spans="1:24" ht="16.5" customHeight="1" thickBot="1">
      <c r="A65" s="40"/>
      <c r="B65" s="41"/>
      <c r="C65" s="42"/>
      <c r="D65" s="42"/>
      <c r="E65" s="43"/>
      <c r="F65" s="42"/>
      <c r="G65" s="44"/>
      <c r="H65" s="45"/>
      <c r="I65" s="15"/>
      <c r="J65" s="16"/>
      <c r="K65" s="16"/>
      <c r="L65" s="23"/>
      <c r="M65" s="20">
        <f>IF($L65=1,"免",IF(ISBLANK($J65),0,IF($I65=1,VLOOKUP($J65,chart!$G$2:$H$5,2,TRUE),IF(AND('ALL (記錄)'!$J65=50,'ALL (記錄)'!$K65="A"),100,IF(AND('ALL (記錄)'!$J65=50,'ALL (記錄)'!$K65="B"),90,VLOOKUP($J65,chart!$G$2:$H$8,2,TRUE))))))</f>
        <v>0</v>
      </c>
      <c r="N65" s="29"/>
      <c r="O65" s="30"/>
      <c r="P65" s="31"/>
      <c r="Q65" s="31"/>
      <c r="R65" s="31"/>
      <c r="S65" s="30"/>
      <c r="T65" s="30"/>
      <c r="U65" s="31"/>
      <c r="V65" s="32"/>
      <c r="W65" s="21" t="str">
        <f t="shared" si="0"/>
        <v/>
      </c>
      <c r="X65" s="21">
        <f>IF(W65="",0,IF($H65="男",IF($W65&lt;387,100,VLOOKUP($W65,chart!$C$2:$D$67,2,TRUE)),IF($W65&lt;227,100,(VLOOKUP('ALL (記錄)'!$W65,chart!$A$2:$B$67,2,TRUE)))))</f>
        <v>0</v>
      </c>
    </row>
    <row r="66" spans="1:24" ht="16.5" customHeight="1" thickBot="1">
      <c r="A66" s="40"/>
      <c r="B66" s="41"/>
      <c r="C66" s="42"/>
      <c r="D66" s="42"/>
      <c r="E66" s="43"/>
      <c r="F66" s="42"/>
      <c r="G66" s="44"/>
      <c r="H66" s="45"/>
      <c r="I66" s="15"/>
      <c r="J66" s="16"/>
      <c r="K66" s="16"/>
      <c r="L66" s="23"/>
      <c r="M66" s="20">
        <f>IF($L66=1,"免",IF(ISBLANK($J66),0,IF($I66=1,VLOOKUP($J66,chart!$G$2:$H$5,2,TRUE),IF(AND('ALL (記錄)'!$J66=50,'ALL (記錄)'!$K66="A"),100,IF(AND('ALL (記錄)'!$J66=50,'ALL (記錄)'!$K66="B"),90,VLOOKUP($J66,chart!$G$2:$H$8,2,TRUE))))))</f>
        <v>0</v>
      </c>
      <c r="N66" s="29"/>
      <c r="O66" s="30"/>
      <c r="P66" s="31"/>
      <c r="Q66" s="31"/>
      <c r="R66" s="31"/>
      <c r="S66" s="30"/>
      <c r="T66" s="30"/>
      <c r="U66" s="31"/>
      <c r="V66" s="32"/>
      <c r="W66" s="21" t="str">
        <f t="shared" si="0"/>
        <v/>
      </c>
      <c r="X66" s="21">
        <f>IF(W66="",0,IF($H66="男",IF($W66&lt;387,100,VLOOKUP($W66,chart!$C$2:$D$67,2,TRUE)),IF($W66&lt;227,100,(VLOOKUP('ALL (記錄)'!$W66,chart!$A$2:$B$67,2,TRUE)))))</f>
        <v>0</v>
      </c>
    </row>
    <row r="67" spans="1:24" ht="16.5" customHeight="1" thickBot="1">
      <c r="A67" s="40"/>
      <c r="B67" s="41"/>
      <c r="C67" s="42"/>
      <c r="D67" s="42"/>
      <c r="E67" s="43"/>
      <c r="F67" s="42"/>
      <c r="G67" s="44"/>
      <c r="H67" s="45"/>
      <c r="I67" s="15"/>
      <c r="J67" s="16"/>
      <c r="K67" s="16"/>
      <c r="L67" s="23"/>
      <c r="M67" s="20">
        <f>IF($L67=1,"免",IF(ISBLANK($J67),0,IF($I67=1,VLOOKUP($J67,chart!$G$2:$H$5,2,TRUE),IF(AND('ALL (記錄)'!$J67=50,'ALL (記錄)'!$K67="A"),100,IF(AND('ALL (記錄)'!$J67=50,'ALL (記錄)'!$K67="B"),90,VLOOKUP($J67,chart!$G$2:$H$8,2,TRUE))))))</f>
        <v>0</v>
      </c>
      <c r="N67" s="29"/>
      <c r="O67" s="30"/>
      <c r="P67" s="31"/>
      <c r="Q67" s="31"/>
      <c r="R67" s="31"/>
      <c r="S67" s="30"/>
      <c r="T67" s="30"/>
      <c r="U67" s="31"/>
      <c r="V67" s="32"/>
      <c r="W67" s="21" t="str">
        <f t="shared" ref="W67:W85" si="1">IF(ISBLANK(U67),"",(U67*60+V67))</f>
        <v/>
      </c>
      <c r="X67" s="21">
        <f>IF(W67="",0,IF($H67="男",IF($W67&lt;387,100,VLOOKUP($W67,chart!$C$2:$D$67,2,TRUE)),IF($W67&lt;227,100,(VLOOKUP('ALL (記錄)'!$W67,chart!$A$2:$B$67,2,TRUE)))))</f>
        <v>0</v>
      </c>
    </row>
    <row r="68" spans="1:24" ht="16.5" customHeight="1" thickBot="1">
      <c r="A68" s="40"/>
      <c r="B68" s="41"/>
      <c r="C68" s="42"/>
      <c r="D68" s="42"/>
      <c r="E68" s="43"/>
      <c r="F68" s="42"/>
      <c r="G68" s="44"/>
      <c r="H68" s="45"/>
      <c r="I68" s="15"/>
      <c r="J68" s="16"/>
      <c r="K68" s="16"/>
      <c r="L68" s="23"/>
      <c r="M68" s="20">
        <f>IF($L68=1,"免",IF(ISBLANK($J68),0,IF($I68=1,VLOOKUP($J68,chart!$G$2:$H$5,2,TRUE),IF(AND('ALL (記錄)'!$J68=50,'ALL (記錄)'!$K68="A"),100,IF(AND('ALL (記錄)'!$J68=50,'ALL (記錄)'!$K68="B"),90,VLOOKUP($J68,chart!$G$2:$H$8,2,TRUE))))))</f>
        <v>0</v>
      </c>
      <c r="N68" s="29"/>
      <c r="O68" s="30"/>
      <c r="P68" s="31"/>
      <c r="Q68" s="31"/>
      <c r="R68" s="31"/>
      <c r="S68" s="30"/>
      <c r="T68" s="30"/>
      <c r="U68" s="31"/>
      <c r="V68" s="32"/>
      <c r="W68" s="21" t="str">
        <f t="shared" si="1"/>
        <v/>
      </c>
      <c r="X68" s="21">
        <f>IF(W68="",0,IF($H68="男",IF($W68&lt;387,100,VLOOKUP($W68,chart!$C$2:$D$67,2,TRUE)),IF($W68&lt;227,100,(VLOOKUP('ALL (記錄)'!$W68,chart!$A$2:$B$67,2,TRUE)))))</f>
        <v>0</v>
      </c>
    </row>
    <row r="69" spans="1:24" ht="16.5" customHeight="1" thickBot="1">
      <c r="A69" s="40"/>
      <c r="B69" s="41"/>
      <c r="C69" s="42"/>
      <c r="D69" s="42"/>
      <c r="E69" s="43"/>
      <c r="F69" s="42"/>
      <c r="G69" s="44"/>
      <c r="H69" s="45"/>
      <c r="I69" s="15"/>
      <c r="J69" s="16"/>
      <c r="K69" s="16"/>
      <c r="L69" s="23"/>
      <c r="M69" s="20">
        <f>IF($L69=1,"免",IF(ISBLANK($J69),0,IF($I69=1,VLOOKUP($J69,chart!$G$2:$H$5,2,TRUE),IF(AND('ALL (記錄)'!$J69=50,'ALL (記錄)'!$K69="A"),100,IF(AND('ALL (記錄)'!$J69=50,'ALL (記錄)'!$K69="B"),90,VLOOKUP($J69,chart!$G$2:$H$8,2,TRUE))))))</f>
        <v>0</v>
      </c>
      <c r="N69" s="29"/>
      <c r="O69" s="30"/>
      <c r="P69" s="31"/>
      <c r="Q69" s="31"/>
      <c r="R69" s="31"/>
      <c r="S69" s="30"/>
      <c r="T69" s="30"/>
      <c r="U69" s="31"/>
      <c r="V69" s="32"/>
      <c r="W69" s="21" t="str">
        <f t="shared" si="1"/>
        <v/>
      </c>
      <c r="X69" s="21">
        <f>IF(W69="",0,IF($H69="男",IF($W69&lt;387,100,VLOOKUP($W69,chart!$C$2:$D$67,2,TRUE)),IF($W69&lt;227,100,(VLOOKUP('ALL (記錄)'!$W69,chart!$A$2:$B$67,2,TRUE)))))</f>
        <v>0</v>
      </c>
    </row>
    <row r="70" spans="1:24" ht="16.5" customHeight="1" thickBot="1">
      <c r="A70" s="40"/>
      <c r="B70" s="41"/>
      <c r="C70" s="42"/>
      <c r="D70" s="42"/>
      <c r="E70" s="43"/>
      <c r="F70" s="42"/>
      <c r="G70" s="44"/>
      <c r="H70" s="45"/>
      <c r="I70" s="15"/>
      <c r="J70" s="16"/>
      <c r="K70" s="16"/>
      <c r="L70" s="23"/>
      <c r="M70" s="20">
        <f>IF($L70=1,"免",IF(ISBLANK($J70),0,IF($I70=1,VLOOKUP($J70,chart!$G$2:$H$5,2,TRUE),IF(AND('ALL (記錄)'!$J70=50,'ALL (記錄)'!$K70="A"),100,IF(AND('ALL (記錄)'!$J70=50,'ALL (記錄)'!$K70="B"),90,VLOOKUP($J70,chart!$G$2:$H$8,2,TRUE))))))</f>
        <v>0</v>
      </c>
      <c r="N70" s="29"/>
      <c r="O70" s="30"/>
      <c r="P70" s="31"/>
      <c r="Q70" s="31"/>
      <c r="R70" s="31"/>
      <c r="S70" s="30"/>
      <c r="T70" s="30"/>
      <c r="U70" s="31"/>
      <c r="V70" s="32"/>
      <c r="W70" s="21" t="str">
        <f t="shared" si="1"/>
        <v/>
      </c>
      <c r="X70" s="21">
        <f>IF(W70="",0,IF($H70="男",IF($W70&lt;387,100,VLOOKUP($W70,chart!$C$2:$D$67,2,TRUE)),IF($W70&lt;227,100,(VLOOKUP('ALL (記錄)'!$W70,chart!$A$2:$B$67,2,TRUE)))))</f>
        <v>0</v>
      </c>
    </row>
    <row r="71" spans="1:24" ht="16.5" customHeight="1" thickBot="1">
      <c r="A71" s="40"/>
      <c r="B71" s="41"/>
      <c r="C71" s="42"/>
      <c r="D71" s="42"/>
      <c r="E71" s="43"/>
      <c r="F71" s="42"/>
      <c r="G71" s="44"/>
      <c r="H71" s="45"/>
      <c r="I71" s="15"/>
      <c r="J71" s="16"/>
      <c r="K71" s="16"/>
      <c r="L71" s="23"/>
      <c r="M71" s="20">
        <f>IF($L71=1,"免",IF(ISBLANK($J71),0,IF($I71=1,VLOOKUP($J71,chart!$G$2:$H$5,2,TRUE),IF(AND('ALL (記錄)'!$J71=50,'ALL (記錄)'!$K71="A"),100,IF(AND('ALL (記錄)'!$J71=50,'ALL (記錄)'!$K71="B"),90,VLOOKUP($J71,chart!$G$2:$H$8,2,TRUE))))))</f>
        <v>0</v>
      </c>
      <c r="N71" s="29"/>
      <c r="O71" s="30"/>
      <c r="P71" s="31"/>
      <c r="Q71" s="31"/>
      <c r="R71" s="31"/>
      <c r="S71" s="30"/>
      <c r="T71" s="30"/>
      <c r="U71" s="31"/>
      <c r="V71" s="32"/>
      <c r="W71" s="21" t="str">
        <f t="shared" si="1"/>
        <v/>
      </c>
      <c r="X71" s="21">
        <f>IF(W71="",0,IF($H71="男",IF($W71&lt;387,100,VLOOKUP($W71,chart!$C$2:$D$67,2,TRUE)),IF($W71&lt;227,100,(VLOOKUP('ALL (記錄)'!$W71,chart!$A$2:$B$67,2,TRUE)))))</f>
        <v>0</v>
      </c>
    </row>
    <row r="72" spans="1:24" ht="16.5" customHeight="1" thickBot="1">
      <c r="A72" s="40"/>
      <c r="B72" s="41"/>
      <c r="C72" s="42"/>
      <c r="D72" s="42"/>
      <c r="E72" s="43"/>
      <c r="F72" s="42"/>
      <c r="G72" s="44"/>
      <c r="H72" s="45"/>
      <c r="I72" s="15"/>
      <c r="J72" s="16"/>
      <c r="K72" s="16"/>
      <c r="L72" s="23"/>
      <c r="M72" s="20">
        <f>IF($L72=1,"免",IF(ISBLANK($J72),0,IF($I72=1,VLOOKUP($J72,chart!$G$2:$H$5,2,TRUE),IF(AND('ALL (記錄)'!$J72=50,'ALL (記錄)'!$K72="A"),100,IF(AND('ALL (記錄)'!$J72=50,'ALL (記錄)'!$K72="B"),90,VLOOKUP($J72,chart!$G$2:$H$8,2,TRUE))))))</f>
        <v>0</v>
      </c>
      <c r="N72" s="29"/>
      <c r="O72" s="30"/>
      <c r="P72" s="31"/>
      <c r="Q72" s="31"/>
      <c r="R72" s="31"/>
      <c r="S72" s="30"/>
      <c r="T72" s="30"/>
      <c r="U72" s="31"/>
      <c r="V72" s="32"/>
      <c r="W72" s="21" t="str">
        <f t="shared" si="1"/>
        <v/>
      </c>
      <c r="X72" s="21">
        <f>IF(W72="",0,IF($H72="男",IF($W72&lt;387,100,VLOOKUP($W72,chart!$C$2:$D$67,2,TRUE)),IF($W72&lt;227,100,(VLOOKUP('ALL (記錄)'!$W72,chart!$A$2:$B$67,2,TRUE)))))</f>
        <v>0</v>
      </c>
    </row>
    <row r="73" spans="1:24" ht="16.5" customHeight="1" thickBot="1">
      <c r="A73" s="40"/>
      <c r="B73" s="41"/>
      <c r="C73" s="42"/>
      <c r="D73" s="42"/>
      <c r="E73" s="43"/>
      <c r="F73" s="42"/>
      <c r="G73" s="44"/>
      <c r="H73" s="45"/>
      <c r="I73" s="15"/>
      <c r="J73" s="16"/>
      <c r="K73" s="16"/>
      <c r="L73" s="23"/>
      <c r="M73" s="20">
        <f>IF($L73=1,"免",IF(ISBLANK($J73),0,IF($I73=1,VLOOKUP($J73,chart!$G$2:$H$5,2,TRUE),IF(AND('ALL (記錄)'!$J73=50,'ALL (記錄)'!$K73="A"),100,IF(AND('ALL (記錄)'!$J73=50,'ALL (記錄)'!$K73="B"),90,VLOOKUP($J73,chart!$G$2:$H$8,2,TRUE))))))</f>
        <v>0</v>
      </c>
      <c r="N73" s="29"/>
      <c r="O73" s="30"/>
      <c r="P73" s="31"/>
      <c r="Q73" s="31"/>
      <c r="R73" s="31"/>
      <c r="S73" s="30"/>
      <c r="T73" s="30"/>
      <c r="U73" s="31"/>
      <c r="V73" s="32"/>
      <c r="W73" s="21" t="str">
        <f t="shared" si="1"/>
        <v/>
      </c>
      <c r="X73" s="21">
        <f>IF(W73="",0,IF($H73="男",IF($W73&lt;387,100,VLOOKUP($W73,chart!$C$2:$D$67,2,TRUE)),IF($W73&lt;227,100,(VLOOKUP('ALL (記錄)'!$W73,chart!$A$2:$B$67,2,TRUE)))))</f>
        <v>0</v>
      </c>
    </row>
    <row r="74" spans="1:24" ht="16.5" customHeight="1" thickBot="1">
      <c r="A74" s="40"/>
      <c r="B74" s="41"/>
      <c r="C74" s="42"/>
      <c r="D74" s="42"/>
      <c r="E74" s="43"/>
      <c r="F74" s="42"/>
      <c r="G74" s="44"/>
      <c r="H74" s="45"/>
      <c r="I74" s="15"/>
      <c r="J74" s="16"/>
      <c r="K74" s="16"/>
      <c r="L74" s="23"/>
      <c r="M74" s="20">
        <f>IF($L74=1,"免",IF(ISBLANK($J74),0,IF($I74=1,VLOOKUP($J74,chart!$G$2:$H$5,2,TRUE),IF(AND('ALL (記錄)'!$J74=50,'ALL (記錄)'!$K74="A"),100,IF(AND('ALL (記錄)'!$J74=50,'ALL (記錄)'!$K74="B"),90,VLOOKUP($J74,chart!$G$2:$H$8,2,TRUE))))))</f>
        <v>0</v>
      </c>
      <c r="N74" s="29"/>
      <c r="O74" s="30"/>
      <c r="P74" s="31"/>
      <c r="Q74" s="31"/>
      <c r="R74" s="31"/>
      <c r="S74" s="30"/>
      <c r="T74" s="30"/>
      <c r="U74" s="31"/>
      <c r="V74" s="32"/>
      <c r="W74" s="21" t="str">
        <f t="shared" si="1"/>
        <v/>
      </c>
      <c r="X74" s="21">
        <f>IF(W74="",0,IF($H74="男",IF($W74&lt;387,100,VLOOKUP($W74,chart!$C$2:$D$67,2,TRUE)),IF($W74&lt;227,100,(VLOOKUP('ALL (記錄)'!$W74,chart!$A$2:$B$67,2,TRUE)))))</f>
        <v>0</v>
      </c>
    </row>
    <row r="75" spans="1:24" ht="16.5" customHeight="1" thickBot="1">
      <c r="A75" s="40"/>
      <c r="B75" s="41"/>
      <c r="C75" s="42"/>
      <c r="D75" s="42"/>
      <c r="E75" s="43"/>
      <c r="F75" s="42"/>
      <c r="G75" s="44"/>
      <c r="H75" s="45"/>
      <c r="I75" s="15"/>
      <c r="J75" s="16"/>
      <c r="K75" s="16"/>
      <c r="L75" s="23"/>
      <c r="M75" s="20">
        <f>IF($L75=1,"免",IF(ISBLANK($J75),0,IF($I75=1,VLOOKUP($J75,chart!$G$2:$H$5,2,TRUE),IF(AND('ALL (記錄)'!$J75=50,'ALL (記錄)'!$K75="A"),100,IF(AND('ALL (記錄)'!$J75=50,'ALL (記錄)'!$K75="B"),90,VLOOKUP($J75,chart!$G$2:$H$8,2,TRUE))))))</f>
        <v>0</v>
      </c>
      <c r="N75" s="29"/>
      <c r="O75" s="30"/>
      <c r="P75" s="31"/>
      <c r="Q75" s="31"/>
      <c r="R75" s="31"/>
      <c r="S75" s="30"/>
      <c r="T75" s="30"/>
      <c r="U75" s="31"/>
      <c r="V75" s="32"/>
      <c r="W75" s="21" t="str">
        <f t="shared" si="1"/>
        <v/>
      </c>
      <c r="X75" s="21">
        <f>IF(W75="",0,IF($H75="男",IF($W75&lt;387,100,VLOOKUP($W75,chart!$C$2:$D$67,2,TRUE)),IF($W75&lt;227,100,(VLOOKUP('ALL (記錄)'!$W75,chart!$A$2:$B$67,2,TRUE)))))</f>
        <v>0</v>
      </c>
    </row>
    <row r="76" spans="1:24" ht="16.5" customHeight="1" thickBot="1">
      <c r="A76" s="40"/>
      <c r="B76" s="41"/>
      <c r="C76" s="42"/>
      <c r="D76" s="42"/>
      <c r="E76" s="43"/>
      <c r="F76" s="42"/>
      <c r="G76" s="44"/>
      <c r="H76" s="45"/>
      <c r="I76" s="15"/>
      <c r="J76" s="16"/>
      <c r="K76" s="16"/>
      <c r="L76" s="23"/>
      <c r="M76" s="20">
        <f>IF($L76=1,"免",IF(ISBLANK($J76),0,IF($I76=1,VLOOKUP($J76,chart!$G$2:$H$5,2,TRUE),IF(AND('ALL (記錄)'!$J76=50,'ALL (記錄)'!$K76="A"),100,IF(AND('ALL (記錄)'!$J76=50,'ALL (記錄)'!$K76="B"),90,VLOOKUP($J76,chart!$G$2:$H$8,2,TRUE))))))</f>
        <v>0</v>
      </c>
      <c r="N76" s="29"/>
      <c r="O76" s="30"/>
      <c r="P76" s="31"/>
      <c r="Q76" s="31"/>
      <c r="R76" s="31"/>
      <c r="S76" s="30"/>
      <c r="T76" s="30"/>
      <c r="U76" s="31"/>
      <c r="V76" s="32"/>
      <c r="W76" s="21" t="str">
        <f t="shared" si="1"/>
        <v/>
      </c>
      <c r="X76" s="21">
        <f>IF(W76="",0,IF($H76="男",IF($W76&lt;387,100,VLOOKUP($W76,chart!$C$2:$D$67,2,TRUE)),IF($W76&lt;227,100,(VLOOKUP('ALL (記錄)'!$W76,chart!$A$2:$B$67,2,TRUE)))))</f>
        <v>0</v>
      </c>
    </row>
    <row r="77" spans="1:24" ht="16.5" customHeight="1" thickBot="1">
      <c r="A77" s="40"/>
      <c r="B77" s="41"/>
      <c r="C77" s="42"/>
      <c r="D77" s="42"/>
      <c r="E77" s="43"/>
      <c r="F77" s="42"/>
      <c r="G77" s="44"/>
      <c r="H77" s="45"/>
      <c r="I77" s="15"/>
      <c r="J77" s="16"/>
      <c r="K77" s="16"/>
      <c r="L77" s="23"/>
      <c r="M77" s="20">
        <f>IF($L77=1,"免",IF(ISBLANK($J77),0,IF($I77=1,VLOOKUP($J77,chart!$G$2:$H$5,2,TRUE),IF(AND('ALL (記錄)'!$J77=50,'ALL (記錄)'!$K77="A"),100,IF(AND('ALL (記錄)'!$J77=50,'ALL (記錄)'!$K77="B"),90,VLOOKUP($J77,chart!$G$2:$H$8,2,TRUE))))))</f>
        <v>0</v>
      </c>
      <c r="N77" s="29"/>
      <c r="O77" s="30"/>
      <c r="P77" s="31"/>
      <c r="Q77" s="31"/>
      <c r="R77" s="31"/>
      <c r="S77" s="30"/>
      <c r="T77" s="30"/>
      <c r="U77" s="31"/>
      <c r="V77" s="32"/>
      <c r="W77" s="21" t="str">
        <f t="shared" si="1"/>
        <v/>
      </c>
      <c r="X77" s="21">
        <f>IF(W77="",0,IF($H77="男",IF($W77&lt;387,100,VLOOKUP($W77,chart!$C$2:$D$67,2,TRUE)),IF($W77&lt;227,100,(VLOOKUP('ALL (記錄)'!$W77,chart!$A$2:$B$67,2,TRUE)))))</f>
        <v>0</v>
      </c>
    </row>
    <row r="78" spans="1:24" ht="16.5" customHeight="1" thickBot="1">
      <c r="A78" s="40"/>
      <c r="B78" s="41"/>
      <c r="C78" s="42"/>
      <c r="D78" s="42"/>
      <c r="E78" s="43"/>
      <c r="F78" s="42"/>
      <c r="G78" s="44"/>
      <c r="H78" s="45"/>
      <c r="I78" s="15"/>
      <c r="J78" s="16"/>
      <c r="K78" s="16"/>
      <c r="L78" s="23"/>
      <c r="M78" s="20">
        <f>IF($L78=1,"免",IF(ISBLANK($J78),0,IF($I78=1,VLOOKUP($J78,chart!$G$2:$H$5,2,TRUE),IF(AND('ALL (記錄)'!$J78=50,'ALL (記錄)'!$K78="A"),100,IF(AND('ALL (記錄)'!$J78=50,'ALL (記錄)'!$K78="B"),90,VLOOKUP($J78,chart!$G$2:$H$8,2,TRUE))))))</f>
        <v>0</v>
      </c>
      <c r="N78" s="29"/>
      <c r="O78" s="30"/>
      <c r="P78" s="31"/>
      <c r="Q78" s="31"/>
      <c r="R78" s="31"/>
      <c r="S78" s="30"/>
      <c r="T78" s="30"/>
      <c r="U78" s="31"/>
      <c r="V78" s="32"/>
      <c r="W78" s="21" t="str">
        <f t="shared" si="1"/>
        <v/>
      </c>
      <c r="X78" s="21">
        <f>IF(W78="",0,IF($H78="男",IF($W78&lt;387,100,VLOOKUP($W78,chart!$C$2:$D$67,2,TRUE)),IF($W78&lt;227,100,(VLOOKUP('ALL (記錄)'!$W78,chart!$A$2:$B$67,2,TRUE)))))</f>
        <v>0</v>
      </c>
    </row>
    <row r="79" spans="1:24" ht="16.5" customHeight="1" thickBot="1">
      <c r="A79" s="40"/>
      <c r="B79" s="41"/>
      <c r="C79" s="42"/>
      <c r="D79" s="42"/>
      <c r="E79" s="43"/>
      <c r="F79" s="42"/>
      <c r="G79" s="44"/>
      <c r="H79" s="45"/>
      <c r="I79" s="15"/>
      <c r="J79" s="16"/>
      <c r="K79" s="16"/>
      <c r="L79" s="23"/>
      <c r="M79" s="20">
        <f>IF($L79=1,"免",IF(ISBLANK($J79),0,IF($I79=1,VLOOKUP($J79,chart!$G$2:$H$5,2,TRUE),IF(AND('ALL (記錄)'!$J79=50,'ALL (記錄)'!$K79="A"),100,IF(AND('ALL (記錄)'!$J79=50,'ALL (記錄)'!$K79="B"),90,VLOOKUP($J79,chart!$G$2:$H$8,2,TRUE))))))</f>
        <v>0</v>
      </c>
      <c r="N79" s="29"/>
      <c r="O79" s="30"/>
      <c r="P79" s="31"/>
      <c r="Q79" s="31"/>
      <c r="R79" s="31"/>
      <c r="S79" s="30"/>
      <c r="T79" s="30"/>
      <c r="U79" s="31"/>
      <c r="V79" s="32"/>
      <c r="W79" s="21" t="str">
        <f t="shared" si="1"/>
        <v/>
      </c>
      <c r="X79" s="21">
        <f>IF(W79="",0,IF($H79="男",IF($W79&lt;387,100,VLOOKUP($W79,chart!$C$2:$D$67,2,TRUE)),IF($W79&lt;227,100,(VLOOKUP('ALL (記錄)'!$W79,chart!$A$2:$B$67,2,TRUE)))))</f>
        <v>0</v>
      </c>
    </row>
    <row r="80" spans="1:24" ht="16.5" customHeight="1" thickBot="1">
      <c r="A80" s="40"/>
      <c r="B80" s="41"/>
      <c r="C80" s="42"/>
      <c r="D80" s="42"/>
      <c r="E80" s="43"/>
      <c r="F80" s="42"/>
      <c r="G80" s="44"/>
      <c r="H80" s="45"/>
      <c r="I80" s="15"/>
      <c r="J80" s="16"/>
      <c r="K80" s="16"/>
      <c r="L80" s="23"/>
      <c r="M80" s="20">
        <f>IF($L80=1,"免",IF(ISBLANK($J80),0,IF($I80=1,VLOOKUP($J80,chart!$G$2:$H$5,2,TRUE),IF(AND('ALL (記錄)'!$J80=50,'ALL (記錄)'!$K80="A"),100,IF(AND('ALL (記錄)'!$J80=50,'ALL (記錄)'!$K80="B"),90,VLOOKUP($J80,chart!$G$2:$H$8,2,TRUE))))))</f>
        <v>0</v>
      </c>
      <c r="N80" s="29"/>
      <c r="O80" s="30"/>
      <c r="P80" s="31"/>
      <c r="Q80" s="31"/>
      <c r="R80" s="31"/>
      <c r="S80" s="30"/>
      <c r="T80" s="30"/>
      <c r="U80" s="31"/>
      <c r="V80" s="32"/>
      <c r="W80" s="21" t="str">
        <f t="shared" si="1"/>
        <v/>
      </c>
      <c r="X80" s="21">
        <f>IF(W80="",0,IF($H80="男",IF($W80&lt;387,100,VLOOKUP($W80,chart!$C$2:$D$67,2,TRUE)),IF($W80&lt;227,100,(VLOOKUP('ALL (記錄)'!$W80,chart!$A$2:$B$67,2,TRUE)))))</f>
        <v>0</v>
      </c>
    </row>
    <row r="81" spans="1:24" ht="16.5" customHeight="1" thickBot="1">
      <c r="A81" s="40"/>
      <c r="B81" s="41"/>
      <c r="C81" s="42"/>
      <c r="D81" s="42"/>
      <c r="E81" s="43"/>
      <c r="F81" s="42"/>
      <c r="G81" s="44"/>
      <c r="H81" s="45"/>
      <c r="I81" s="15"/>
      <c r="J81" s="16"/>
      <c r="K81" s="16"/>
      <c r="L81" s="23"/>
      <c r="M81" s="20">
        <f>IF($L81=1,"免",IF(ISBLANK($J81),0,IF($I81=1,VLOOKUP($J81,chart!$G$2:$H$5,2,TRUE),IF(AND('ALL (記錄)'!$J81=50,'ALL (記錄)'!$K81="A"),100,IF(AND('ALL (記錄)'!$J81=50,'ALL (記錄)'!$K81="B"),90,VLOOKUP($J81,chart!$G$2:$H$8,2,TRUE))))))</f>
        <v>0</v>
      </c>
      <c r="N81" s="29"/>
      <c r="O81" s="30"/>
      <c r="P81" s="31"/>
      <c r="Q81" s="31"/>
      <c r="R81" s="31"/>
      <c r="S81" s="30"/>
      <c r="T81" s="30"/>
      <c r="U81" s="31"/>
      <c r="V81" s="32"/>
      <c r="W81" s="21" t="str">
        <f t="shared" si="1"/>
        <v/>
      </c>
      <c r="X81" s="21">
        <f>IF(W81="",0,IF($H81="男",IF($W81&lt;387,100,VLOOKUP($W81,chart!$C$2:$D$67,2,TRUE)),IF($W81&lt;227,100,(VLOOKUP('ALL (記錄)'!$W81,chart!$A$2:$B$67,2,TRUE)))))</f>
        <v>0</v>
      </c>
    </row>
    <row r="82" spans="1:24" ht="16.5" customHeight="1" thickBot="1">
      <c r="A82" s="40"/>
      <c r="B82" s="41"/>
      <c r="C82" s="42"/>
      <c r="D82" s="42"/>
      <c r="E82" s="43"/>
      <c r="F82" s="42"/>
      <c r="G82" s="44"/>
      <c r="H82" s="45"/>
      <c r="I82" s="15"/>
      <c r="J82" s="16"/>
      <c r="K82" s="16"/>
      <c r="L82" s="23"/>
      <c r="M82" s="20">
        <f>IF($L82=1,"免",IF(ISBLANK($J82),0,IF($I82=1,VLOOKUP($J82,chart!$G$2:$H$5,2,TRUE),IF(AND('ALL (記錄)'!$J82=50,'ALL (記錄)'!$K82="A"),100,IF(AND('ALL (記錄)'!$J82=50,'ALL (記錄)'!$K82="B"),90,VLOOKUP($J82,chart!$G$2:$H$8,2,TRUE))))))</f>
        <v>0</v>
      </c>
      <c r="N82" s="29"/>
      <c r="O82" s="30"/>
      <c r="P82" s="31"/>
      <c r="Q82" s="31"/>
      <c r="R82" s="31"/>
      <c r="S82" s="30"/>
      <c r="T82" s="30"/>
      <c r="U82" s="31"/>
      <c r="V82" s="32"/>
      <c r="W82" s="21" t="str">
        <f t="shared" si="1"/>
        <v/>
      </c>
      <c r="X82" s="21">
        <f>IF(W82="",0,IF($H82="男",IF($W82&lt;387,100,VLOOKUP($W82,chart!$C$2:$D$67,2,TRUE)),IF($W82&lt;227,100,(VLOOKUP('ALL (記錄)'!$W82,chart!$A$2:$B$67,2,TRUE)))))</f>
        <v>0</v>
      </c>
    </row>
    <row r="83" spans="1:24" ht="16.5" customHeight="1" thickBot="1">
      <c r="A83" s="40"/>
      <c r="B83" s="41"/>
      <c r="C83" s="42"/>
      <c r="D83" s="42"/>
      <c r="E83" s="43"/>
      <c r="F83" s="42"/>
      <c r="G83" s="44"/>
      <c r="H83" s="45"/>
      <c r="I83" s="15"/>
      <c r="J83" s="16"/>
      <c r="K83" s="16"/>
      <c r="L83" s="23"/>
      <c r="M83" s="20">
        <f>IF($L83=1,"免",IF(ISBLANK($J83),0,IF($I83=1,VLOOKUP($J83,chart!$G$2:$H$5,2,TRUE),IF(AND('ALL (記錄)'!$J83=50,'ALL (記錄)'!$K83="A"),100,IF(AND('ALL (記錄)'!$J83=50,'ALL (記錄)'!$K83="B"),90,VLOOKUP($J83,chart!$G$2:$H$8,2,TRUE))))))</f>
        <v>0</v>
      </c>
      <c r="N83" s="29"/>
      <c r="O83" s="30"/>
      <c r="P83" s="31"/>
      <c r="Q83" s="31"/>
      <c r="R83" s="31"/>
      <c r="S83" s="30"/>
      <c r="T83" s="30"/>
      <c r="U83" s="31"/>
      <c r="V83" s="32"/>
      <c r="W83" s="21" t="str">
        <f t="shared" si="1"/>
        <v/>
      </c>
      <c r="X83" s="21">
        <f>IF(W83="",0,IF($H83="男",IF($W83&lt;387,100,VLOOKUP($W83,chart!$C$2:$D$67,2,TRUE)),IF($W83&lt;227,100,(VLOOKUP('ALL (記錄)'!$W83,chart!$A$2:$B$67,2,TRUE)))))</f>
        <v>0</v>
      </c>
    </row>
    <row r="84" spans="1:24" ht="16.5" customHeight="1" thickBot="1">
      <c r="A84" s="40"/>
      <c r="B84" s="41"/>
      <c r="C84" s="42"/>
      <c r="D84" s="42"/>
      <c r="E84" s="43"/>
      <c r="F84" s="42"/>
      <c r="G84" s="44"/>
      <c r="H84" s="45"/>
      <c r="I84" s="15"/>
      <c r="J84" s="16"/>
      <c r="K84" s="16"/>
      <c r="L84" s="23"/>
      <c r="M84" s="20">
        <f>IF($L84=1,"免",IF(ISBLANK($J84),0,IF($I84=1,VLOOKUP($J84,chart!$G$2:$H$5,2,TRUE),IF(AND('ALL (記錄)'!$J84=50,'ALL (記錄)'!$K84="A"),100,IF(AND('ALL (記錄)'!$J84=50,'ALL (記錄)'!$K84="B"),90,VLOOKUP($J84,chart!$G$2:$H$8,2,TRUE))))))</f>
        <v>0</v>
      </c>
      <c r="N84" s="29"/>
      <c r="O84" s="30"/>
      <c r="P84" s="31"/>
      <c r="Q84" s="31"/>
      <c r="R84" s="31"/>
      <c r="S84" s="30"/>
      <c r="T84" s="30"/>
      <c r="U84" s="31"/>
      <c r="V84" s="32"/>
      <c r="W84" s="21" t="str">
        <f t="shared" si="1"/>
        <v/>
      </c>
      <c r="X84" s="21">
        <f>IF(W84="",0,IF($H84="男",IF($W84&lt;387,100,VLOOKUP($W84,chart!$C$2:$D$67,2,TRUE)),IF($W84&lt;227,100,(VLOOKUP('ALL (記錄)'!$W84,chart!$A$2:$B$67,2,TRUE)))))</f>
        <v>0</v>
      </c>
    </row>
    <row r="85" spans="1:24" ht="16.5" customHeight="1">
      <c r="A85" s="40"/>
      <c r="B85" s="41"/>
      <c r="C85" s="42"/>
      <c r="D85" s="42"/>
      <c r="E85" s="43"/>
      <c r="F85" s="42"/>
      <c r="G85" s="44"/>
      <c r="H85" s="45"/>
      <c r="I85" s="15"/>
      <c r="J85" s="16"/>
      <c r="K85" s="16"/>
      <c r="L85" s="23"/>
      <c r="M85" s="20">
        <f>IF($L85=1,"免",IF(ISBLANK($J85),0,IF($I85=1,VLOOKUP($J85,chart!$G$2:$H$5,2,TRUE),IF(AND('ALL (記錄)'!$J85=50,'ALL (記錄)'!$K85="A"),100,IF(AND('ALL (記錄)'!$J85=50,'ALL (記錄)'!$K85="B"),90,VLOOKUP($J85,chart!$G$2:$H$8,2,TRUE))))))</f>
        <v>0</v>
      </c>
      <c r="N85" s="29"/>
      <c r="O85" s="30"/>
      <c r="P85" s="31"/>
      <c r="Q85" s="31"/>
      <c r="R85" s="31"/>
      <c r="S85" s="30"/>
      <c r="T85" s="30"/>
      <c r="U85" s="31"/>
      <c r="V85" s="32"/>
      <c r="W85" s="21" t="str">
        <f t="shared" si="1"/>
        <v/>
      </c>
      <c r="X85" s="21">
        <f>IF(W85="",0,IF($H85="男",IF($W85&lt;387,100,VLOOKUP($W85,chart!$C$2:$D$67,2,TRUE)),IF($W85&lt;227,100,(VLOOKUP('ALL (記錄)'!$W85,chart!$A$2:$B$67,2,TRUE)))))</f>
        <v>0</v>
      </c>
    </row>
  </sheetData>
  <sheetProtection password="CC6F" sheet="1" formatCells="0"/>
  <mergeCells count="12">
    <mergeCell ref="A3:A5"/>
    <mergeCell ref="A1:A2"/>
    <mergeCell ref="B1:B2"/>
    <mergeCell ref="C1:C2"/>
    <mergeCell ref="E1:E2"/>
    <mergeCell ref="F1:F2"/>
    <mergeCell ref="G1:G2"/>
    <mergeCell ref="H1:H2"/>
    <mergeCell ref="I1:M1"/>
    <mergeCell ref="D1:D2"/>
    <mergeCell ref="N1:V1"/>
    <mergeCell ref="W1:X1"/>
  </mergeCells>
  <phoneticPr fontId="14" type="noConversion"/>
  <printOptions horizontalCentered="1"/>
  <pageMargins left="0.35433070866141736" right="0.27559055118110237" top="0.39370078740157483" bottom="0.35433070866141736" header="0.15748031496062992" footer="0.23622047244094491"/>
  <pageSetup paperSize="9" orientation="landscape" r:id="rId1"/>
  <headerFooter>
    <oddHeader>&amp;C輔仁大學100(2)體育能力測驗記錄表</oddHeader>
  </headerFooter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pane ySplit="1575" activePane="bottomLeft"/>
      <selection activeCell="J1" sqref="J1:K65536"/>
      <selection pane="bottomLeft" activeCell="D3" sqref="D3"/>
    </sheetView>
  </sheetViews>
  <sheetFormatPr defaultRowHeight="15.75"/>
  <cols>
    <col min="1" max="1" width="7.5" style="1" bestFit="1" customWidth="1"/>
    <col min="2" max="2" width="5" style="1" customWidth="1"/>
    <col min="3" max="3" width="12.25" style="1" customWidth="1"/>
    <col min="4" max="4" width="5" style="1" customWidth="1"/>
    <col min="5" max="6" width="7.25" style="1" customWidth="1"/>
    <col min="7" max="7" width="6.875" style="1" bestFit="1" customWidth="1"/>
    <col min="8" max="8" width="6.875" style="1" customWidth="1"/>
    <col min="9" max="9" width="5.375" style="1" customWidth="1"/>
    <col min="10" max="16384" width="9" style="1"/>
  </cols>
  <sheetData>
    <row r="1" spans="1:9">
      <c r="A1" s="1" t="s">
        <v>16</v>
      </c>
      <c r="B1" s="1" t="s">
        <v>15</v>
      </c>
      <c r="C1" s="1" t="s">
        <v>17</v>
      </c>
      <c r="D1" s="1" t="s">
        <v>15</v>
      </c>
      <c r="E1" s="1" t="s">
        <v>19</v>
      </c>
      <c r="F1" s="1" t="s">
        <v>30</v>
      </c>
      <c r="G1" s="1" t="s">
        <v>20</v>
      </c>
      <c r="H1" s="1" t="s">
        <v>31</v>
      </c>
      <c r="I1" s="1" t="s">
        <v>18</v>
      </c>
    </row>
    <row r="2" spans="1:9">
      <c r="A2" s="1">
        <v>227</v>
      </c>
      <c r="B2" s="1">
        <v>100</v>
      </c>
      <c r="C2" s="1">
        <v>387</v>
      </c>
      <c r="D2" s="1">
        <v>100</v>
      </c>
      <c r="G2" s="1">
        <v>1</v>
      </c>
      <c r="H2" s="1">
        <v>35</v>
      </c>
      <c r="I2" s="1">
        <v>10</v>
      </c>
    </row>
    <row r="3" spans="1:9">
      <c r="A3" s="1">
        <v>228</v>
      </c>
      <c r="B3" s="1">
        <v>99</v>
      </c>
      <c r="C3" s="1">
        <v>386</v>
      </c>
      <c r="D3" s="1">
        <v>99</v>
      </c>
      <c r="G3" s="1">
        <v>6</v>
      </c>
      <c r="H3" s="1">
        <v>40</v>
      </c>
      <c r="I3" s="1">
        <v>10</v>
      </c>
    </row>
    <row r="4" spans="1:9">
      <c r="B4" s="1">
        <v>98</v>
      </c>
      <c r="D4" s="1">
        <v>98</v>
      </c>
      <c r="G4" s="1">
        <v>16</v>
      </c>
      <c r="H4" s="1">
        <v>45</v>
      </c>
      <c r="I4" s="1">
        <v>9</v>
      </c>
    </row>
    <row r="5" spans="1:9">
      <c r="A5" s="1">
        <v>240</v>
      </c>
      <c r="B5" s="1">
        <v>97</v>
      </c>
      <c r="C5" s="1">
        <v>413</v>
      </c>
      <c r="D5" s="1">
        <v>97</v>
      </c>
      <c r="G5" s="1">
        <v>25</v>
      </c>
      <c r="H5" s="1">
        <v>50</v>
      </c>
      <c r="I5" s="1">
        <v>8</v>
      </c>
    </row>
    <row r="6" spans="1:9">
      <c r="B6" s="1">
        <v>96</v>
      </c>
      <c r="D6" s="1">
        <v>96</v>
      </c>
      <c r="G6" s="1">
        <v>1</v>
      </c>
      <c r="H6" s="1">
        <v>35</v>
      </c>
      <c r="I6" s="1">
        <v>7</v>
      </c>
    </row>
    <row r="7" spans="1:9">
      <c r="B7" s="1">
        <v>95</v>
      </c>
      <c r="D7" s="1">
        <v>95</v>
      </c>
      <c r="G7" s="1">
        <v>6</v>
      </c>
      <c r="H7" s="1">
        <v>55</v>
      </c>
      <c r="I7" s="1">
        <v>5</v>
      </c>
    </row>
    <row r="8" spans="1:9">
      <c r="B8" s="1">
        <v>94</v>
      </c>
      <c r="D8" s="1">
        <v>94</v>
      </c>
      <c r="G8" s="1">
        <v>16</v>
      </c>
      <c r="H8" s="1">
        <v>60</v>
      </c>
      <c r="I8" s="1">
        <v>4</v>
      </c>
    </row>
    <row r="9" spans="1:9">
      <c r="A9" s="1">
        <v>249</v>
      </c>
      <c r="B9" s="1">
        <v>93</v>
      </c>
      <c r="C9" s="1">
        <v>431</v>
      </c>
      <c r="D9" s="1">
        <v>93</v>
      </c>
      <c r="G9" s="1">
        <v>25</v>
      </c>
      <c r="H9" s="1">
        <v>65</v>
      </c>
      <c r="I9" s="1">
        <v>3</v>
      </c>
    </row>
    <row r="10" spans="1:9">
      <c r="B10" s="1">
        <v>92</v>
      </c>
      <c r="D10" s="1">
        <v>92</v>
      </c>
      <c r="G10" s="1">
        <v>30</v>
      </c>
      <c r="H10" s="1">
        <v>70</v>
      </c>
      <c r="I10" s="1">
        <v>2</v>
      </c>
    </row>
    <row r="11" spans="1:9">
      <c r="B11" s="1">
        <v>91</v>
      </c>
      <c r="D11" s="1">
        <v>91</v>
      </c>
      <c r="G11" s="1">
        <v>40</v>
      </c>
      <c r="H11" s="1">
        <v>75</v>
      </c>
      <c r="I11" s="1">
        <v>1</v>
      </c>
    </row>
    <row r="12" spans="1:9">
      <c r="A12" s="1">
        <v>256</v>
      </c>
      <c r="B12" s="1">
        <v>90</v>
      </c>
      <c r="C12" s="1">
        <v>445</v>
      </c>
      <c r="D12" s="1">
        <v>90</v>
      </c>
      <c r="G12" s="1">
        <v>50</v>
      </c>
      <c r="H12" s="1">
        <v>80</v>
      </c>
      <c r="I12" s="1">
        <v>0</v>
      </c>
    </row>
    <row r="13" spans="1:9">
      <c r="B13" s="1">
        <v>89</v>
      </c>
      <c r="D13" s="1">
        <v>89</v>
      </c>
      <c r="G13" s="1" t="s">
        <v>32</v>
      </c>
      <c r="H13" s="1">
        <v>90</v>
      </c>
    </row>
    <row r="14" spans="1:9">
      <c r="B14" s="1">
        <v>88</v>
      </c>
      <c r="D14" s="1">
        <v>88</v>
      </c>
      <c r="G14" s="1" t="s">
        <v>33</v>
      </c>
      <c r="H14" s="1">
        <v>100</v>
      </c>
    </row>
    <row r="15" spans="1:9">
      <c r="A15" s="1">
        <v>262</v>
      </c>
      <c r="B15" s="1">
        <v>87</v>
      </c>
      <c r="C15" s="1">
        <v>458</v>
      </c>
      <c r="D15" s="1">
        <v>87</v>
      </c>
    </row>
    <row r="16" spans="1:9">
      <c r="B16" s="1">
        <v>86</v>
      </c>
      <c r="D16" s="1">
        <v>86</v>
      </c>
    </row>
    <row r="17" spans="1:8">
      <c r="B17" s="1">
        <v>85</v>
      </c>
      <c r="D17" s="1">
        <v>85</v>
      </c>
    </row>
    <row r="18" spans="1:8">
      <c r="B18" s="1">
        <v>84</v>
      </c>
      <c r="D18" s="1">
        <v>84</v>
      </c>
    </row>
    <row r="19" spans="1:8">
      <c r="A19" s="1">
        <v>268</v>
      </c>
      <c r="B19" s="1">
        <v>83</v>
      </c>
      <c r="C19" s="1">
        <v>469</v>
      </c>
      <c r="D19" s="1">
        <v>83</v>
      </c>
    </row>
    <row r="20" spans="1:8">
      <c r="B20" s="1">
        <v>82</v>
      </c>
      <c r="D20" s="1">
        <v>82</v>
      </c>
    </row>
    <row r="21" spans="1:8">
      <c r="B21" s="1">
        <v>81</v>
      </c>
      <c r="D21" s="1">
        <v>81</v>
      </c>
    </row>
    <row r="22" spans="1:8">
      <c r="A22" s="1">
        <v>273</v>
      </c>
      <c r="B22" s="1">
        <v>80</v>
      </c>
      <c r="C22" s="1">
        <v>479</v>
      </c>
      <c r="D22" s="1">
        <v>80</v>
      </c>
    </row>
    <row r="23" spans="1:8">
      <c r="B23" s="1">
        <v>79</v>
      </c>
      <c r="D23" s="1">
        <v>79</v>
      </c>
    </row>
    <row r="24" spans="1:8">
      <c r="B24" s="1">
        <v>78</v>
      </c>
      <c r="D24" s="1">
        <v>78</v>
      </c>
    </row>
    <row r="25" spans="1:8">
      <c r="A25" s="1">
        <v>277</v>
      </c>
      <c r="B25" s="1">
        <v>77</v>
      </c>
      <c r="C25" s="1">
        <v>489</v>
      </c>
      <c r="D25" s="1">
        <v>77</v>
      </c>
    </row>
    <row r="26" spans="1:8">
      <c r="B26" s="1">
        <v>76</v>
      </c>
      <c r="D26" s="1">
        <v>76</v>
      </c>
    </row>
    <row r="27" spans="1:8" ht="16.5">
      <c r="A27" s="2"/>
      <c r="B27" s="2">
        <v>75</v>
      </c>
      <c r="D27" s="2">
        <v>75</v>
      </c>
      <c r="E27" s="2">
        <v>5</v>
      </c>
      <c r="F27" s="2"/>
      <c r="G27" s="2"/>
      <c r="H27" s="2"/>
    </row>
    <row r="28" spans="1:8">
      <c r="B28" s="1">
        <v>74</v>
      </c>
      <c r="D28" s="1">
        <v>74</v>
      </c>
    </row>
    <row r="29" spans="1:8">
      <c r="A29" s="1">
        <v>272</v>
      </c>
      <c r="B29" s="1">
        <v>73</v>
      </c>
      <c r="C29" s="1">
        <v>498</v>
      </c>
      <c r="D29" s="1">
        <v>73</v>
      </c>
    </row>
    <row r="30" spans="1:8">
      <c r="B30" s="1">
        <v>72</v>
      </c>
      <c r="D30" s="1">
        <v>72</v>
      </c>
    </row>
    <row r="31" spans="1:8">
      <c r="B31" s="1">
        <v>71</v>
      </c>
      <c r="D31" s="1">
        <v>71</v>
      </c>
    </row>
    <row r="32" spans="1:8">
      <c r="A32" s="1">
        <v>286</v>
      </c>
      <c r="B32" s="1">
        <v>70</v>
      </c>
      <c r="C32" s="1">
        <v>507</v>
      </c>
      <c r="D32" s="1">
        <v>70</v>
      </c>
    </row>
    <row r="33" spans="1:5">
      <c r="B33" s="1">
        <v>69</v>
      </c>
      <c r="D33" s="1">
        <v>69</v>
      </c>
    </row>
    <row r="34" spans="1:5">
      <c r="B34" s="1">
        <v>68</v>
      </c>
      <c r="D34" s="1">
        <v>68</v>
      </c>
    </row>
    <row r="35" spans="1:5">
      <c r="A35" s="1">
        <v>291</v>
      </c>
      <c r="B35" s="1">
        <v>67</v>
      </c>
      <c r="C35" s="1">
        <v>516</v>
      </c>
      <c r="D35" s="1">
        <v>67</v>
      </c>
    </row>
    <row r="36" spans="1:5">
      <c r="B36" s="1">
        <v>66</v>
      </c>
      <c r="D36" s="1">
        <v>66</v>
      </c>
    </row>
    <row r="37" spans="1:5">
      <c r="B37" s="1">
        <v>65</v>
      </c>
      <c r="D37" s="1">
        <v>65</v>
      </c>
      <c r="E37" s="1">
        <v>15</v>
      </c>
    </row>
    <row r="38" spans="1:5">
      <c r="B38" s="1">
        <v>64</v>
      </c>
      <c r="D38" s="1">
        <v>64</v>
      </c>
    </row>
    <row r="39" spans="1:5">
      <c r="A39" s="1">
        <v>295</v>
      </c>
      <c r="B39" s="1">
        <v>63</v>
      </c>
      <c r="C39" s="1">
        <v>526</v>
      </c>
      <c r="D39" s="1">
        <v>63</v>
      </c>
    </row>
    <row r="40" spans="1:5">
      <c r="B40" s="1">
        <v>62</v>
      </c>
      <c r="D40" s="1">
        <v>62</v>
      </c>
    </row>
    <row r="41" spans="1:5">
      <c r="B41" s="1">
        <v>61</v>
      </c>
      <c r="D41" s="1">
        <v>61</v>
      </c>
    </row>
    <row r="42" spans="1:5" s="3" customFormat="1" ht="16.5">
      <c r="A42" s="3">
        <v>300</v>
      </c>
      <c r="B42" s="3">
        <v>60</v>
      </c>
      <c r="C42" s="2">
        <v>535</v>
      </c>
      <c r="D42" s="3">
        <v>60</v>
      </c>
      <c r="E42" s="3">
        <v>20</v>
      </c>
    </row>
    <row r="43" spans="1:5">
      <c r="B43" s="1">
        <v>59</v>
      </c>
      <c r="D43" s="1">
        <v>59</v>
      </c>
    </row>
    <row r="44" spans="1:5">
      <c r="B44" s="1">
        <v>58</v>
      </c>
      <c r="D44" s="1">
        <v>58</v>
      </c>
    </row>
    <row r="45" spans="1:5">
      <c r="A45" s="1">
        <v>305</v>
      </c>
      <c r="B45" s="1">
        <v>57</v>
      </c>
      <c r="C45" s="1">
        <v>545</v>
      </c>
      <c r="D45" s="1">
        <v>57</v>
      </c>
    </row>
    <row r="46" spans="1:5">
      <c r="B46" s="1">
        <v>56</v>
      </c>
      <c r="D46" s="1">
        <v>56</v>
      </c>
    </row>
    <row r="47" spans="1:5">
      <c r="B47" s="1">
        <v>55</v>
      </c>
      <c r="D47" s="1">
        <v>55</v>
      </c>
      <c r="E47" s="1">
        <v>25</v>
      </c>
    </row>
    <row r="48" spans="1:5">
      <c r="B48" s="1">
        <v>54</v>
      </c>
      <c r="D48" s="1">
        <v>54</v>
      </c>
    </row>
    <row r="49" spans="1:5">
      <c r="A49" s="1">
        <v>311</v>
      </c>
      <c r="B49" s="1">
        <v>53</v>
      </c>
      <c r="C49" s="1">
        <v>557</v>
      </c>
      <c r="D49" s="1">
        <v>53</v>
      </c>
    </row>
    <row r="50" spans="1:5">
      <c r="B50" s="1">
        <v>52</v>
      </c>
      <c r="D50" s="1">
        <v>52</v>
      </c>
    </row>
    <row r="51" spans="1:5">
      <c r="B51" s="1">
        <v>51</v>
      </c>
      <c r="D51" s="1">
        <v>51</v>
      </c>
    </row>
    <row r="52" spans="1:5">
      <c r="A52" s="1">
        <v>317</v>
      </c>
      <c r="B52" s="1">
        <v>50</v>
      </c>
      <c r="C52" s="1">
        <v>569</v>
      </c>
      <c r="D52" s="1">
        <v>50</v>
      </c>
    </row>
    <row r="53" spans="1:5">
      <c r="B53" s="1">
        <v>49</v>
      </c>
      <c r="D53" s="1">
        <v>49</v>
      </c>
    </row>
    <row r="54" spans="1:5">
      <c r="B54" s="1">
        <v>48</v>
      </c>
      <c r="D54" s="1">
        <v>48</v>
      </c>
    </row>
    <row r="55" spans="1:5">
      <c r="A55" s="1">
        <v>324</v>
      </c>
      <c r="B55" s="1">
        <v>47</v>
      </c>
      <c r="C55" s="1">
        <v>583</v>
      </c>
      <c r="D55" s="1">
        <v>47</v>
      </c>
    </row>
    <row r="56" spans="1:5">
      <c r="B56" s="1">
        <v>46</v>
      </c>
      <c r="D56" s="1">
        <v>46</v>
      </c>
    </row>
    <row r="57" spans="1:5">
      <c r="B57" s="1">
        <v>45</v>
      </c>
      <c r="D57" s="1">
        <v>45</v>
      </c>
      <c r="E57" s="1">
        <v>30</v>
      </c>
    </row>
    <row r="58" spans="1:5">
      <c r="B58" s="1">
        <v>44</v>
      </c>
      <c r="D58" s="1">
        <v>44</v>
      </c>
    </row>
    <row r="59" spans="1:5">
      <c r="A59" s="1">
        <v>332</v>
      </c>
      <c r="B59" s="1">
        <v>43</v>
      </c>
      <c r="C59" s="1">
        <v>601</v>
      </c>
      <c r="D59" s="1">
        <v>43</v>
      </c>
    </row>
    <row r="60" spans="1:5">
      <c r="B60" s="1">
        <v>42</v>
      </c>
      <c r="D60" s="1">
        <v>42</v>
      </c>
    </row>
    <row r="61" spans="1:5">
      <c r="B61" s="1">
        <v>41</v>
      </c>
      <c r="D61" s="1">
        <v>41</v>
      </c>
    </row>
    <row r="62" spans="1:5">
      <c r="A62" s="1">
        <v>345</v>
      </c>
      <c r="B62" s="1">
        <v>40</v>
      </c>
      <c r="C62" s="1">
        <v>628</v>
      </c>
      <c r="D62" s="1">
        <v>40</v>
      </c>
    </row>
    <row r="63" spans="1:5">
      <c r="B63" s="1">
        <v>39</v>
      </c>
      <c r="D63" s="1">
        <v>39</v>
      </c>
    </row>
    <row r="64" spans="1:5">
      <c r="B64" s="1">
        <v>38</v>
      </c>
      <c r="D64" s="1">
        <v>38</v>
      </c>
    </row>
    <row r="65" spans="2:5">
      <c r="B65" s="1">
        <v>37</v>
      </c>
      <c r="D65" s="1">
        <v>37</v>
      </c>
    </row>
    <row r="66" spans="2:5">
      <c r="B66" s="1">
        <v>36</v>
      </c>
      <c r="D66" s="1">
        <v>36</v>
      </c>
    </row>
    <row r="67" spans="2:5">
      <c r="B67" s="1">
        <v>35</v>
      </c>
      <c r="D67" s="1">
        <v>35</v>
      </c>
      <c r="E67" s="1">
        <v>50</v>
      </c>
    </row>
  </sheetData>
  <phoneticPr fontId="1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ALL (記錄)</vt:lpstr>
      <vt:lpstr>chart</vt:lpstr>
      <vt:lpstr>'ALL (記錄)'!Print_Titles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USER</cp:lastModifiedBy>
  <cp:lastPrinted>2012-04-14T10:32:55Z</cp:lastPrinted>
  <dcterms:created xsi:type="dcterms:W3CDTF">2011-03-10T08:52:08Z</dcterms:created>
  <dcterms:modified xsi:type="dcterms:W3CDTF">2015-03-18T08:14:12Z</dcterms:modified>
</cp:coreProperties>
</file>